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\"/>
    </mc:Choice>
  </mc:AlternateContent>
  <xr:revisionPtr revIDLastSave="0" documentId="10_ncr:8100000_{998FB785-F30D-4B0E-814C-4D4140B5ACB6}" xr6:coauthVersionLast="34" xr6:coauthVersionMax="34" xr10:uidLastSave="{00000000-0000-0000-0000-000000000000}"/>
  <bookViews>
    <workbookView xWindow="0" yWindow="0" windowWidth="24000" windowHeight="9210" xr2:uid="{00000000-000D-0000-FFFF-FFFF00000000}"/>
  </bookViews>
  <sheets>
    <sheet name="DENIK" sheetId="1" r:id="rId1"/>
    <sheet name="BANKA" sheetId="2" r:id="rId2"/>
    <sheet name="POKLADNA" sheetId="3" r:id="rId3"/>
  </sheets>
  <definedNames>
    <definedName name="_xlnm._FilterDatabase" localSheetId="1" hidden="1">BANKA!$A$7:$D$27</definedName>
    <definedName name="_xlnm._FilterDatabase" localSheetId="2" hidden="1">POKLADNA!$A$7:$D$31</definedName>
    <definedName name="_xlnm.Print_Area" localSheetId="0">DENIK!$A$1:$W$86</definedName>
  </definedNames>
  <calcPr calcId="162913"/>
</workbook>
</file>

<file path=xl/calcChain.xml><?xml version="1.0" encoding="utf-8"?>
<calcChain xmlns="http://schemas.openxmlformats.org/spreadsheetml/2006/main">
  <c r="Y21" i="1" l="1"/>
  <c r="C16" i="1" l="1"/>
  <c r="D12" i="2"/>
  <c r="C4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C69" i="2"/>
  <c r="C4" i="2" s="1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D16" i="1"/>
  <c r="K16" i="1"/>
  <c r="L16" i="1"/>
  <c r="M16" i="1"/>
  <c r="N16" i="1"/>
  <c r="O16" i="1"/>
  <c r="P16" i="1"/>
  <c r="Q16" i="1"/>
  <c r="R16" i="1"/>
  <c r="S16" i="1"/>
  <c r="T16" i="1"/>
  <c r="U16" i="1"/>
  <c r="V16" i="1"/>
  <c r="X16" i="1"/>
  <c r="Y16" i="1"/>
  <c r="C17" i="1"/>
  <c r="D17" i="1"/>
  <c r="K17" i="1"/>
  <c r="L17" i="1"/>
  <c r="M17" i="1"/>
  <c r="N17" i="1"/>
  <c r="O17" i="1"/>
  <c r="P17" i="1"/>
  <c r="Q17" i="1"/>
  <c r="R17" i="1"/>
  <c r="S17" i="1"/>
  <c r="T17" i="1"/>
  <c r="U17" i="1"/>
  <c r="V17" i="1"/>
  <c r="X17" i="1"/>
  <c r="Y17" i="1"/>
  <c r="C18" i="1"/>
  <c r="D18" i="1"/>
  <c r="K18" i="1"/>
  <c r="L18" i="1"/>
  <c r="M18" i="1"/>
  <c r="N18" i="1"/>
  <c r="O18" i="1"/>
  <c r="P18" i="1"/>
  <c r="Q18" i="1"/>
  <c r="R18" i="1"/>
  <c r="S18" i="1"/>
  <c r="T18" i="1"/>
  <c r="U18" i="1"/>
  <c r="V18" i="1"/>
  <c r="X18" i="1"/>
  <c r="Y18" i="1"/>
  <c r="C19" i="1"/>
  <c r="D19" i="1"/>
  <c r="K19" i="1"/>
  <c r="L19" i="1"/>
  <c r="M19" i="1"/>
  <c r="N19" i="1"/>
  <c r="O19" i="1"/>
  <c r="P19" i="1"/>
  <c r="Q19" i="1"/>
  <c r="R19" i="1"/>
  <c r="S19" i="1"/>
  <c r="T19" i="1"/>
  <c r="U19" i="1"/>
  <c r="V19" i="1"/>
  <c r="X19" i="1"/>
  <c r="Y19" i="1"/>
  <c r="C20" i="1"/>
  <c r="D20" i="1"/>
  <c r="K20" i="1"/>
  <c r="L20" i="1"/>
  <c r="M20" i="1"/>
  <c r="N20" i="1"/>
  <c r="O20" i="1"/>
  <c r="P20" i="1"/>
  <c r="Q20" i="1"/>
  <c r="R20" i="1"/>
  <c r="S20" i="1"/>
  <c r="T20" i="1"/>
  <c r="U20" i="1"/>
  <c r="V20" i="1"/>
  <c r="X20" i="1"/>
  <c r="Y20" i="1"/>
  <c r="C21" i="1"/>
  <c r="D21" i="1"/>
  <c r="K21" i="1"/>
  <c r="L21" i="1"/>
  <c r="M21" i="1"/>
  <c r="N21" i="1"/>
  <c r="O21" i="1"/>
  <c r="P21" i="1"/>
  <c r="Q21" i="1"/>
  <c r="R21" i="1"/>
  <c r="S21" i="1"/>
  <c r="T21" i="1"/>
  <c r="U21" i="1"/>
  <c r="V21" i="1"/>
  <c r="X21" i="1"/>
  <c r="C22" i="1"/>
  <c r="D22" i="1"/>
  <c r="K22" i="1"/>
  <c r="L22" i="1"/>
  <c r="M22" i="1"/>
  <c r="N22" i="1"/>
  <c r="O22" i="1"/>
  <c r="P22" i="1"/>
  <c r="Q22" i="1"/>
  <c r="R22" i="1"/>
  <c r="S22" i="1"/>
  <c r="T22" i="1"/>
  <c r="U22" i="1"/>
  <c r="V22" i="1"/>
  <c r="X22" i="1"/>
  <c r="Y22" i="1"/>
  <c r="C23" i="1"/>
  <c r="D23" i="1"/>
  <c r="K23" i="1"/>
  <c r="L23" i="1"/>
  <c r="M23" i="1"/>
  <c r="N23" i="1"/>
  <c r="O23" i="1"/>
  <c r="P23" i="1"/>
  <c r="Q23" i="1"/>
  <c r="R23" i="1"/>
  <c r="S23" i="1"/>
  <c r="T23" i="1"/>
  <c r="U23" i="1"/>
  <c r="V23" i="1"/>
  <c r="X23" i="1"/>
  <c r="Y23" i="1"/>
  <c r="C24" i="1"/>
  <c r="D24" i="1"/>
  <c r="K24" i="1"/>
  <c r="L24" i="1"/>
  <c r="M24" i="1"/>
  <c r="N24" i="1"/>
  <c r="O24" i="1"/>
  <c r="P24" i="1"/>
  <c r="Q24" i="1"/>
  <c r="R24" i="1"/>
  <c r="S24" i="1"/>
  <c r="T24" i="1"/>
  <c r="U24" i="1"/>
  <c r="V24" i="1"/>
  <c r="X24" i="1"/>
  <c r="Y24" i="1"/>
  <c r="C25" i="1"/>
  <c r="D25" i="1"/>
  <c r="K25" i="1"/>
  <c r="L25" i="1"/>
  <c r="M25" i="1"/>
  <c r="N25" i="1"/>
  <c r="O25" i="1"/>
  <c r="P25" i="1"/>
  <c r="Q25" i="1"/>
  <c r="R25" i="1"/>
  <c r="S25" i="1"/>
  <c r="T25" i="1"/>
  <c r="U25" i="1"/>
  <c r="V25" i="1"/>
  <c r="X25" i="1"/>
  <c r="Y25" i="1"/>
  <c r="C26" i="1"/>
  <c r="D26" i="1"/>
  <c r="K26" i="1"/>
  <c r="L26" i="1"/>
  <c r="M26" i="1"/>
  <c r="N26" i="1"/>
  <c r="O26" i="1"/>
  <c r="P26" i="1"/>
  <c r="Q26" i="1"/>
  <c r="R26" i="1"/>
  <c r="S26" i="1"/>
  <c r="T26" i="1"/>
  <c r="U26" i="1"/>
  <c r="V26" i="1"/>
  <c r="X26" i="1"/>
  <c r="Y26" i="1"/>
  <c r="C27" i="1"/>
  <c r="D27" i="1"/>
  <c r="K27" i="1"/>
  <c r="L27" i="1"/>
  <c r="M27" i="1"/>
  <c r="N27" i="1"/>
  <c r="O27" i="1"/>
  <c r="P27" i="1"/>
  <c r="Q27" i="1"/>
  <c r="R27" i="1"/>
  <c r="S27" i="1"/>
  <c r="T27" i="1"/>
  <c r="U27" i="1"/>
  <c r="V27" i="1"/>
  <c r="X27" i="1"/>
  <c r="Y27" i="1"/>
  <c r="C28" i="1"/>
  <c r="D28" i="1"/>
  <c r="K28" i="1"/>
  <c r="L28" i="1"/>
  <c r="M28" i="1"/>
  <c r="N28" i="1"/>
  <c r="O28" i="1"/>
  <c r="P28" i="1"/>
  <c r="Q28" i="1"/>
  <c r="R28" i="1"/>
  <c r="S28" i="1"/>
  <c r="T28" i="1"/>
  <c r="U28" i="1"/>
  <c r="V28" i="1"/>
  <c r="X28" i="1"/>
  <c r="Y28" i="1"/>
  <c r="C29" i="1"/>
  <c r="D29" i="1"/>
  <c r="K29" i="1"/>
  <c r="L29" i="1"/>
  <c r="M29" i="1"/>
  <c r="N29" i="1"/>
  <c r="O29" i="1"/>
  <c r="P29" i="1"/>
  <c r="Q29" i="1"/>
  <c r="R29" i="1"/>
  <c r="S29" i="1"/>
  <c r="T29" i="1"/>
  <c r="U29" i="1"/>
  <c r="V29" i="1"/>
  <c r="X29" i="1"/>
  <c r="Y29" i="1"/>
  <c r="C30" i="1"/>
  <c r="D30" i="1"/>
  <c r="K30" i="1"/>
  <c r="L30" i="1"/>
  <c r="M30" i="1"/>
  <c r="N30" i="1"/>
  <c r="O30" i="1"/>
  <c r="P30" i="1"/>
  <c r="Q30" i="1"/>
  <c r="R30" i="1"/>
  <c r="S30" i="1"/>
  <c r="T30" i="1"/>
  <c r="U30" i="1"/>
  <c r="V30" i="1"/>
  <c r="X30" i="1"/>
  <c r="Y30" i="1"/>
  <c r="C31" i="1"/>
  <c r="D31" i="1"/>
  <c r="K31" i="1"/>
  <c r="L31" i="1"/>
  <c r="M31" i="1"/>
  <c r="N31" i="1"/>
  <c r="O31" i="1"/>
  <c r="P31" i="1"/>
  <c r="Q31" i="1"/>
  <c r="R31" i="1"/>
  <c r="S31" i="1"/>
  <c r="T31" i="1"/>
  <c r="U31" i="1"/>
  <c r="V31" i="1"/>
  <c r="X31" i="1"/>
  <c r="Y31" i="1"/>
  <c r="C32" i="1"/>
  <c r="D32" i="1"/>
  <c r="K32" i="1"/>
  <c r="L32" i="1"/>
  <c r="M32" i="1"/>
  <c r="N32" i="1"/>
  <c r="O32" i="1"/>
  <c r="P32" i="1"/>
  <c r="Q32" i="1"/>
  <c r="R32" i="1"/>
  <c r="S32" i="1"/>
  <c r="T32" i="1"/>
  <c r="U32" i="1"/>
  <c r="V32" i="1"/>
  <c r="X32" i="1"/>
  <c r="Y32" i="1"/>
  <c r="C33" i="1"/>
  <c r="D33" i="1"/>
  <c r="K33" i="1"/>
  <c r="L33" i="1"/>
  <c r="M33" i="1"/>
  <c r="N33" i="1"/>
  <c r="O33" i="1"/>
  <c r="P33" i="1"/>
  <c r="Q33" i="1"/>
  <c r="R33" i="1"/>
  <c r="S33" i="1"/>
  <c r="T33" i="1"/>
  <c r="U33" i="1"/>
  <c r="V33" i="1"/>
  <c r="X33" i="1"/>
  <c r="Y33" i="1"/>
  <c r="C34" i="1"/>
  <c r="D34" i="1"/>
  <c r="K34" i="1"/>
  <c r="L34" i="1"/>
  <c r="M34" i="1"/>
  <c r="N34" i="1"/>
  <c r="O34" i="1"/>
  <c r="P34" i="1"/>
  <c r="Q34" i="1"/>
  <c r="R34" i="1"/>
  <c r="S34" i="1"/>
  <c r="T34" i="1"/>
  <c r="U34" i="1"/>
  <c r="V34" i="1"/>
  <c r="X34" i="1"/>
  <c r="Y34" i="1"/>
  <c r="C35" i="1"/>
  <c r="D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Y35" i="1"/>
  <c r="C36" i="1"/>
  <c r="D36" i="1"/>
  <c r="K36" i="1"/>
  <c r="L36" i="1"/>
  <c r="M36" i="1"/>
  <c r="N36" i="1"/>
  <c r="O36" i="1"/>
  <c r="P36" i="1"/>
  <c r="Q36" i="1"/>
  <c r="R36" i="1"/>
  <c r="S36" i="1"/>
  <c r="T36" i="1"/>
  <c r="U36" i="1"/>
  <c r="V36" i="1"/>
  <c r="X36" i="1"/>
  <c r="Y36" i="1"/>
  <c r="C37" i="1"/>
  <c r="D37" i="1"/>
  <c r="K37" i="1"/>
  <c r="L37" i="1"/>
  <c r="M37" i="1"/>
  <c r="N37" i="1"/>
  <c r="O37" i="1"/>
  <c r="P37" i="1"/>
  <c r="Q37" i="1"/>
  <c r="R37" i="1"/>
  <c r="S37" i="1"/>
  <c r="T37" i="1"/>
  <c r="U37" i="1"/>
  <c r="V37" i="1"/>
  <c r="X37" i="1"/>
  <c r="Y37" i="1"/>
  <c r="C38" i="1"/>
  <c r="D38" i="1"/>
  <c r="K38" i="1"/>
  <c r="L38" i="1"/>
  <c r="M38" i="1"/>
  <c r="N38" i="1"/>
  <c r="O38" i="1"/>
  <c r="P38" i="1"/>
  <c r="Q38" i="1"/>
  <c r="R38" i="1"/>
  <c r="S38" i="1"/>
  <c r="T38" i="1"/>
  <c r="U38" i="1"/>
  <c r="V38" i="1"/>
  <c r="X38" i="1"/>
  <c r="Y38" i="1"/>
  <c r="C39" i="1"/>
  <c r="D39" i="1"/>
  <c r="K39" i="1"/>
  <c r="L39" i="1"/>
  <c r="M39" i="1"/>
  <c r="N39" i="1"/>
  <c r="O39" i="1"/>
  <c r="P39" i="1"/>
  <c r="Q39" i="1"/>
  <c r="R39" i="1"/>
  <c r="S39" i="1"/>
  <c r="T39" i="1"/>
  <c r="U39" i="1"/>
  <c r="V39" i="1"/>
  <c r="X39" i="1"/>
  <c r="Y39" i="1"/>
  <c r="C40" i="1"/>
  <c r="D40" i="1"/>
  <c r="K40" i="1"/>
  <c r="L40" i="1"/>
  <c r="M40" i="1"/>
  <c r="N40" i="1"/>
  <c r="O40" i="1"/>
  <c r="P40" i="1"/>
  <c r="Q40" i="1"/>
  <c r="R40" i="1"/>
  <c r="S40" i="1"/>
  <c r="T40" i="1"/>
  <c r="U40" i="1"/>
  <c r="V40" i="1"/>
  <c r="X40" i="1"/>
  <c r="Y40" i="1"/>
  <c r="C41" i="1"/>
  <c r="D41" i="1"/>
  <c r="K41" i="1"/>
  <c r="L41" i="1"/>
  <c r="M41" i="1"/>
  <c r="N41" i="1"/>
  <c r="O41" i="1"/>
  <c r="P41" i="1"/>
  <c r="Q41" i="1"/>
  <c r="R41" i="1"/>
  <c r="S41" i="1"/>
  <c r="T41" i="1"/>
  <c r="U41" i="1"/>
  <c r="V41" i="1"/>
  <c r="X41" i="1"/>
  <c r="Y41" i="1"/>
  <c r="C42" i="1"/>
  <c r="D42" i="1"/>
  <c r="K42" i="1"/>
  <c r="L42" i="1"/>
  <c r="M42" i="1"/>
  <c r="N42" i="1"/>
  <c r="O42" i="1"/>
  <c r="P42" i="1"/>
  <c r="Q42" i="1"/>
  <c r="R42" i="1"/>
  <c r="S42" i="1"/>
  <c r="T42" i="1"/>
  <c r="U42" i="1"/>
  <c r="V42" i="1"/>
  <c r="X42" i="1"/>
  <c r="Y42" i="1"/>
  <c r="C43" i="1"/>
  <c r="D43" i="1"/>
  <c r="K43" i="1"/>
  <c r="L43" i="1"/>
  <c r="M43" i="1"/>
  <c r="N43" i="1"/>
  <c r="O43" i="1"/>
  <c r="P43" i="1"/>
  <c r="Q43" i="1"/>
  <c r="R43" i="1"/>
  <c r="S43" i="1"/>
  <c r="T43" i="1"/>
  <c r="U43" i="1"/>
  <c r="V43" i="1"/>
  <c r="X43" i="1"/>
  <c r="Y43" i="1"/>
  <c r="C44" i="1"/>
  <c r="D44" i="1"/>
  <c r="K44" i="1"/>
  <c r="L44" i="1"/>
  <c r="M44" i="1"/>
  <c r="N44" i="1"/>
  <c r="O44" i="1"/>
  <c r="P44" i="1"/>
  <c r="Q44" i="1"/>
  <c r="R44" i="1"/>
  <c r="S44" i="1"/>
  <c r="T44" i="1"/>
  <c r="U44" i="1"/>
  <c r="V44" i="1"/>
  <c r="X44" i="1"/>
  <c r="Y44" i="1"/>
  <c r="C45" i="1"/>
  <c r="D45" i="1"/>
  <c r="K45" i="1"/>
  <c r="L45" i="1"/>
  <c r="M45" i="1"/>
  <c r="N45" i="1"/>
  <c r="O45" i="1"/>
  <c r="P45" i="1"/>
  <c r="Q45" i="1"/>
  <c r="R45" i="1"/>
  <c r="S45" i="1"/>
  <c r="T45" i="1"/>
  <c r="U45" i="1"/>
  <c r="V45" i="1"/>
  <c r="X45" i="1"/>
  <c r="Y45" i="1"/>
  <c r="C46" i="1"/>
  <c r="D46" i="1"/>
  <c r="K46" i="1"/>
  <c r="L46" i="1"/>
  <c r="M46" i="1"/>
  <c r="N46" i="1"/>
  <c r="O46" i="1"/>
  <c r="P46" i="1"/>
  <c r="Q46" i="1"/>
  <c r="R46" i="1"/>
  <c r="S46" i="1"/>
  <c r="T46" i="1"/>
  <c r="U46" i="1"/>
  <c r="V46" i="1"/>
  <c r="X46" i="1"/>
  <c r="Y46" i="1"/>
  <c r="C47" i="1"/>
  <c r="D47" i="1"/>
  <c r="K47" i="1"/>
  <c r="L47" i="1"/>
  <c r="M47" i="1"/>
  <c r="N47" i="1"/>
  <c r="O47" i="1"/>
  <c r="P47" i="1"/>
  <c r="Q47" i="1"/>
  <c r="R47" i="1"/>
  <c r="S47" i="1"/>
  <c r="T47" i="1"/>
  <c r="U47" i="1"/>
  <c r="V47" i="1"/>
  <c r="X47" i="1"/>
  <c r="Y47" i="1"/>
  <c r="C48" i="1"/>
  <c r="D48" i="1"/>
  <c r="K48" i="1"/>
  <c r="L48" i="1"/>
  <c r="M48" i="1"/>
  <c r="N48" i="1"/>
  <c r="O48" i="1"/>
  <c r="P48" i="1"/>
  <c r="Q48" i="1"/>
  <c r="R48" i="1"/>
  <c r="S48" i="1"/>
  <c r="T48" i="1"/>
  <c r="U48" i="1"/>
  <c r="V48" i="1"/>
  <c r="X48" i="1"/>
  <c r="Y48" i="1"/>
  <c r="C49" i="1"/>
  <c r="D49" i="1"/>
  <c r="K49" i="1"/>
  <c r="L49" i="1"/>
  <c r="M49" i="1"/>
  <c r="N49" i="1"/>
  <c r="O49" i="1"/>
  <c r="P49" i="1"/>
  <c r="Q49" i="1"/>
  <c r="R49" i="1"/>
  <c r="S49" i="1"/>
  <c r="T49" i="1"/>
  <c r="U49" i="1"/>
  <c r="V49" i="1"/>
  <c r="X49" i="1"/>
  <c r="Y49" i="1"/>
  <c r="C50" i="1"/>
  <c r="D50" i="1"/>
  <c r="K50" i="1"/>
  <c r="L50" i="1"/>
  <c r="M50" i="1"/>
  <c r="N50" i="1"/>
  <c r="O50" i="1"/>
  <c r="P50" i="1"/>
  <c r="Q50" i="1"/>
  <c r="R50" i="1"/>
  <c r="S50" i="1"/>
  <c r="T50" i="1"/>
  <c r="U50" i="1"/>
  <c r="V50" i="1"/>
  <c r="X50" i="1"/>
  <c r="Y50" i="1"/>
  <c r="C51" i="1"/>
  <c r="D51" i="1"/>
  <c r="K51" i="1"/>
  <c r="L51" i="1"/>
  <c r="M51" i="1"/>
  <c r="N51" i="1"/>
  <c r="O51" i="1"/>
  <c r="P51" i="1"/>
  <c r="Q51" i="1"/>
  <c r="R51" i="1"/>
  <c r="S51" i="1"/>
  <c r="T51" i="1"/>
  <c r="U51" i="1"/>
  <c r="V51" i="1"/>
  <c r="X51" i="1"/>
  <c r="Y51" i="1"/>
  <c r="C52" i="1"/>
  <c r="D52" i="1"/>
  <c r="K52" i="1"/>
  <c r="L52" i="1"/>
  <c r="M52" i="1"/>
  <c r="N52" i="1"/>
  <c r="O52" i="1"/>
  <c r="P52" i="1"/>
  <c r="Q52" i="1"/>
  <c r="R52" i="1"/>
  <c r="S52" i="1"/>
  <c r="T52" i="1"/>
  <c r="U52" i="1"/>
  <c r="V52" i="1"/>
  <c r="X52" i="1"/>
  <c r="Y52" i="1"/>
  <c r="C53" i="1"/>
  <c r="D53" i="1"/>
  <c r="K53" i="1"/>
  <c r="L53" i="1"/>
  <c r="M53" i="1"/>
  <c r="N53" i="1"/>
  <c r="O53" i="1"/>
  <c r="P53" i="1"/>
  <c r="Q53" i="1"/>
  <c r="R53" i="1"/>
  <c r="S53" i="1"/>
  <c r="T53" i="1"/>
  <c r="U53" i="1"/>
  <c r="V53" i="1"/>
  <c r="X53" i="1"/>
  <c r="Y53" i="1"/>
  <c r="C54" i="1"/>
  <c r="D54" i="1"/>
  <c r="K54" i="1"/>
  <c r="L54" i="1"/>
  <c r="M54" i="1"/>
  <c r="N54" i="1"/>
  <c r="O54" i="1"/>
  <c r="P54" i="1"/>
  <c r="Q54" i="1"/>
  <c r="R54" i="1"/>
  <c r="S54" i="1"/>
  <c r="T54" i="1"/>
  <c r="U54" i="1"/>
  <c r="V54" i="1"/>
  <c r="X54" i="1"/>
  <c r="Y54" i="1"/>
  <c r="C55" i="1"/>
  <c r="D55" i="1"/>
  <c r="K55" i="1"/>
  <c r="L55" i="1"/>
  <c r="M55" i="1"/>
  <c r="N55" i="1"/>
  <c r="O55" i="1"/>
  <c r="P55" i="1"/>
  <c r="Q55" i="1"/>
  <c r="R55" i="1"/>
  <c r="S55" i="1"/>
  <c r="T55" i="1"/>
  <c r="U55" i="1"/>
  <c r="V55" i="1"/>
  <c r="X55" i="1"/>
  <c r="Y55" i="1"/>
  <c r="C56" i="1"/>
  <c r="D56" i="1"/>
  <c r="K56" i="1"/>
  <c r="L56" i="1"/>
  <c r="M56" i="1"/>
  <c r="N56" i="1"/>
  <c r="O56" i="1"/>
  <c r="P56" i="1"/>
  <c r="Q56" i="1"/>
  <c r="R56" i="1"/>
  <c r="S56" i="1"/>
  <c r="T56" i="1"/>
  <c r="U56" i="1"/>
  <c r="V56" i="1"/>
  <c r="X56" i="1"/>
  <c r="Y56" i="1"/>
  <c r="C57" i="1"/>
  <c r="D57" i="1"/>
  <c r="K57" i="1"/>
  <c r="L57" i="1"/>
  <c r="M57" i="1"/>
  <c r="N57" i="1"/>
  <c r="O57" i="1"/>
  <c r="P57" i="1"/>
  <c r="Q57" i="1"/>
  <c r="R57" i="1"/>
  <c r="S57" i="1"/>
  <c r="T57" i="1"/>
  <c r="U57" i="1"/>
  <c r="V57" i="1"/>
  <c r="X57" i="1"/>
  <c r="Y57" i="1"/>
  <c r="C58" i="1"/>
  <c r="D58" i="1"/>
  <c r="K58" i="1"/>
  <c r="L58" i="1"/>
  <c r="M58" i="1"/>
  <c r="N58" i="1"/>
  <c r="O58" i="1"/>
  <c r="P58" i="1"/>
  <c r="Q58" i="1"/>
  <c r="R58" i="1"/>
  <c r="S58" i="1"/>
  <c r="T58" i="1"/>
  <c r="U58" i="1"/>
  <c r="V58" i="1"/>
  <c r="X58" i="1"/>
  <c r="Y58" i="1"/>
  <c r="C59" i="1"/>
  <c r="D59" i="1"/>
  <c r="K59" i="1"/>
  <c r="L59" i="1"/>
  <c r="M59" i="1"/>
  <c r="N59" i="1"/>
  <c r="O59" i="1"/>
  <c r="P59" i="1"/>
  <c r="Q59" i="1"/>
  <c r="R59" i="1"/>
  <c r="S59" i="1"/>
  <c r="T59" i="1"/>
  <c r="U59" i="1"/>
  <c r="V59" i="1"/>
  <c r="X59" i="1"/>
  <c r="Y59" i="1"/>
  <c r="C60" i="1"/>
  <c r="D60" i="1"/>
  <c r="K60" i="1"/>
  <c r="L60" i="1"/>
  <c r="M60" i="1"/>
  <c r="N60" i="1"/>
  <c r="O60" i="1"/>
  <c r="P60" i="1"/>
  <c r="Q60" i="1"/>
  <c r="R60" i="1"/>
  <c r="S60" i="1"/>
  <c r="T60" i="1"/>
  <c r="U60" i="1"/>
  <c r="V60" i="1"/>
  <c r="X60" i="1"/>
  <c r="Y60" i="1"/>
  <c r="C61" i="1"/>
  <c r="D61" i="1"/>
  <c r="K61" i="1"/>
  <c r="L61" i="1"/>
  <c r="M61" i="1"/>
  <c r="N61" i="1"/>
  <c r="O61" i="1"/>
  <c r="P61" i="1"/>
  <c r="Q61" i="1"/>
  <c r="R61" i="1"/>
  <c r="S61" i="1"/>
  <c r="T61" i="1"/>
  <c r="U61" i="1"/>
  <c r="V61" i="1"/>
  <c r="X61" i="1"/>
  <c r="Y61" i="1"/>
  <c r="C62" i="1"/>
  <c r="D62" i="1"/>
  <c r="K62" i="1"/>
  <c r="L62" i="1"/>
  <c r="M62" i="1"/>
  <c r="N62" i="1"/>
  <c r="O62" i="1"/>
  <c r="P62" i="1"/>
  <c r="Q62" i="1"/>
  <c r="R62" i="1"/>
  <c r="S62" i="1"/>
  <c r="T62" i="1"/>
  <c r="U62" i="1"/>
  <c r="V62" i="1"/>
  <c r="X62" i="1"/>
  <c r="Y62" i="1"/>
  <c r="C63" i="1"/>
  <c r="D63" i="1"/>
  <c r="K63" i="1"/>
  <c r="L63" i="1"/>
  <c r="M63" i="1"/>
  <c r="N63" i="1"/>
  <c r="O63" i="1"/>
  <c r="P63" i="1"/>
  <c r="Q63" i="1"/>
  <c r="R63" i="1"/>
  <c r="S63" i="1"/>
  <c r="T63" i="1"/>
  <c r="U63" i="1"/>
  <c r="V63" i="1"/>
  <c r="X63" i="1"/>
  <c r="Y63" i="1"/>
  <c r="C64" i="1"/>
  <c r="D64" i="1"/>
  <c r="K64" i="1"/>
  <c r="L64" i="1"/>
  <c r="M64" i="1"/>
  <c r="N64" i="1"/>
  <c r="O64" i="1"/>
  <c r="P64" i="1"/>
  <c r="Q64" i="1"/>
  <c r="R64" i="1"/>
  <c r="S64" i="1"/>
  <c r="T64" i="1"/>
  <c r="U64" i="1"/>
  <c r="V64" i="1"/>
  <c r="X64" i="1"/>
  <c r="Y64" i="1"/>
  <c r="C65" i="1"/>
  <c r="D65" i="1"/>
  <c r="K65" i="1"/>
  <c r="L65" i="1"/>
  <c r="M65" i="1"/>
  <c r="N65" i="1"/>
  <c r="O65" i="1"/>
  <c r="P65" i="1"/>
  <c r="Q65" i="1"/>
  <c r="R65" i="1"/>
  <c r="S65" i="1"/>
  <c r="T65" i="1"/>
  <c r="U65" i="1"/>
  <c r="V65" i="1"/>
  <c r="X65" i="1"/>
  <c r="Y65" i="1"/>
  <c r="C66" i="1"/>
  <c r="D66" i="1"/>
  <c r="K66" i="1"/>
  <c r="L66" i="1"/>
  <c r="M66" i="1"/>
  <c r="N66" i="1"/>
  <c r="O66" i="1"/>
  <c r="P66" i="1"/>
  <c r="Q66" i="1"/>
  <c r="R66" i="1"/>
  <c r="S66" i="1"/>
  <c r="T66" i="1"/>
  <c r="U66" i="1"/>
  <c r="V66" i="1"/>
  <c r="X66" i="1"/>
  <c r="Y66" i="1"/>
  <c r="C67" i="1"/>
  <c r="M67" i="1" s="1"/>
  <c r="D67" i="1"/>
  <c r="B69" i="2" s="1"/>
  <c r="K67" i="1"/>
  <c r="L67" i="1"/>
  <c r="N67" i="1"/>
  <c r="O67" i="1"/>
  <c r="P67" i="1"/>
  <c r="Q67" i="1"/>
  <c r="S67" i="1"/>
  <c r="T67" i="1"/>
  <c r="U67" i="1"/>
  <c r="V67" i="1"/>
  <c r="X67" i="1"/>
  <c r="Y67" i="1"/>
  <c r="C68" i="1"/>
  <c r="D68" i="1"/>
  <c r="K68" i="1"/>
  <c r="L68" i="1"/>
  <c r="M68" i="1"/>
  <c r="N68" i="1"/>
  <c r="O68" i="1"/>
  <c r="P68" i="1"/>
  <c r="Q68" i="1"/>
  <c r="R68" i="1"/>
  <c r="S68" i="1"/>
  <c r="T68" i="1"/>
  <c r="U68" i="1"/>
  <c r="V68" i="1"/>
  <c r="X68" i="1"/>
  <c r="Y68" i="1"/>
  <c r="C69" i="1"/>
  <c r="D69" i="1"/>
  <c r="K69" i="1"/>
  <c r="L69" i="1"/>
  <c r="M69" i="1"/>
  <c r="N69" i="1"/>
  <c r="O69" i="1"/>
  <c r="P69" i="1"/>
  <c r="Q69" i="1"/>
  <c r="R69" i="1"/>
  <c r="S69" i="1"/>
  <c r="T69" i="1"/>
  <c r="U69" i="1"/>
  <c r="V69" i="1"/>
  <c r="X69" i="1"/>
  <c r="Y69" i="1"/>
  <c r="C70" i="1"/>
  <c r="D70" i="1"/>
  <c r="K70" i="1"/>
  <c r="L70" i="1"/>
  <c r="M70" i="1"/>
  <c r="N70" i="1"/>
  <c r="O70" i="1"/>
  <c r="P70" i="1"/>
  <c r="Q70" i="1"/>
  <c r="R70" i="1"/>
  <c r="S70" i="1"/>
  <c r="T70" i="1"/>
  <c r="U70" i="1"/>
  <c r="V70" i="1"/>
  <c r="X70" i="1"/>
  <c r="Y70" i="1"/>
  <c r="C71" i="1"/>
  <c r="D71" i="1"/>
  <c r="K71" i="1"/>
  <c r="L71" i="1"/>
  <c r="M71" i="1"/>
  <c r="N71" i="1"/>
  <c r="O71" i="1"/>
  <c r="P71" i="1"/>
  <c r="Q71" i="1"/>
  <c r="R71" i="1"/>
  <c r="S71" i="1"/>
  <c r="T71" i="1"/>
  <c r="U71" i="1"/>
  <c r="V71" i="1"/>
  <c r="X71" i="1"/>
  <c r="Y71" i="1"/>
  <c r="C72" i="1"/>
  <c r="D72" i="1"/>
  <c r="K72" i="1"/>
  <c r="L72" i="1"/>
  <c r="M72" i="1"/>
  <c r="N72" i="1"/>
  <c r="O72" i="1"/>
  <c r="P72" i="1"/>
  <c r="Q72" i="1"/>
  <c r="R72" i="1"/>
  <c r="S72" i="1"/>
  <c r="T72" i="1"/>
  <c r="U72" i="1"/>
  <c r="V72" i="1"/>
  <c r="X72" i="1"/>
  <c r="Y72" i="1"/>
  <c r="C73" i="1"/>
  <c r="D73" i="1"/>
  <c r="K73" i="1"/>
  <c r="L73" i="1"/>
  <c r="M73" i="1"/>
  <c r="N73" i="1"/>
  <c r="O73" i="1"/>
  <c r="P73" i="1"/>
  <c r="Q73" i="1"/>
  <c r="R73" i="1"/>
  <c r="S73" i="1"/>
  <c r="T73" i="1"/>
  <c r="U73" i="1"/>
  <c r="V73" i="1"/>
  <c r="X73" i="1"/>
  <c r="Y73" i="1"/>
  <c r="C74" i="1"/>
  <c r="D74" i="1"/>
  <c r="K74" i="1"/>
  <c r="L74" i="1"/>
  <c r="M74" i="1"/>
  <c r="N74" i="1"/>
  <c r="O74" i="1"/>
  <c r="P74" i="1"/>
  <c r="Q74" i="1"/>
  <c r="R74" i="1"/>
  <c r="S74" i="1"/>
  <c r="T74" i="1"/>
  <c r="U74" i="1"/>
  <c r="V74" i="1"/>
  <c r="X74" i="1"/>
  <c r="Y74" i="1"/>
  <c r="C75" i="1"/>
  <c r="D75" i="1"/>
  <c r="K75" i="1"/>
  <c r="L75" i="1"/>
  <c r="M75" i="1"/>
  <c r="N75" i="1"/>
  <c r="O75" i="1"/>
  <c r="P75" i="1"/>
  <c r="Q75" i="1"/>
  <c r="R75" i="1"/>
  <c r="S75" i="1"/>
  <c r="T75" i="1"/>
  <c r="U75" i="1"/>
  <c r="V75" i="1"/>
  <c r="X75" i="1"/>
  <c r="Y75" i="1"/>
  <c r="C76" i="1"/>
  <c r="D76" i="1"/>
  <c r="K76" i="1"/>
  <c r="L76" i="1"/>
  <c r="M76" i="1"/>
  <c r="N76" i="1"/>
  <c r="O76" i="1"/>
  <c r="P76" i="1"/>
  <c r="Q76" i="1"/>
  <c r="R76" i="1"/>
  <c r="S76" i="1"/>
  <c r="T76" i="1"/>
  <c r="U76" i="1"/>
  <c r="V76" i="1"/>
  <c r="X76" i="1"/>
  <c r="Y76" i="1"/>
  <c r="C77" i="1"/>
  <c r="D77" i="1"/>
  <c r="K77" i="1"/>
  <c r="L77" i="1"/>
  <c r="M77" i="1"/>
  <c r="N77" i="1"/>
  <c r="O77" i="1"/>
  <c r="P77" i="1"/>
  <c r="Q77" i="1"/>
  <c r="R77" i="1"/>
  <c r="S77" i="1"/>
  <c r="T77" i="1"/>
  <c r="U77" i="1"/>
  <c r="V77" i="1"/>
  <c r="X77" i="1"/>
  <c r="Y77" i="1"/>
  <c r="C78" i="1"/>
  <c r="D78" i="1"/>
  <c r="K78" i="1"/>
  <c r="L78" i="1"/>
  <c r="M78" i="1"/>
  <c r="N78" i="1"/>
  <c r="O78" i="1"/>
  <c r="P78" i="1"/>
  <c r="Q78" i="1"/>
  <c r="R78" i="1"/>
  <c r="S78" i="1"/>
  <c r="T78" i="1"/>
  <c r="U78" i="1"/>
  <c r="V78" i="1"/>
  <c r="X78" i="1"/>
  <c r="Y78" i="1"/>
  <c r="C79" i="1"/>
  <c r="D79" i="1"/>
  <c r="K79" i="1"/>
  <c r="L79" i="1"/>
  <c r="M79" i="1"/>
  <c r="N79" i="1"/>
  <c r="O79" i="1"/>
  <c r="P79" i="1"/>
  <c r="Q79" i="1"/>
  <c r="R79" i="1"/>
  <c r="S79" i="1"/>
  <c r="T79" i="1"/>
  <c r="U79" i="1"/>
  <c r="V79" i="1"/>
  <c r="X79" i="1"/>
  <c r="Y79" i="1"/>
  <c r="C80" i="1"/>
  <c r="D80" i="1"/>
  <c r="K80" i="1"/>
  <c r="L80" i="1"/>
  <c r="M80" i="1"/>
  <c r="N80" i="1"/>
  <c r="O80" i="1"/>
  <c r="P80" i="1"/>
  <c r="Q80" i="1"/>
  <c r="R80" i="1"/>
  <c r="S80" i="1"/>
  <c r="T80" i="1"/>
  <c r="U80" i="1"/>
  <c r="V80" i="1"/>
  <c r="X80" i="1"/>
  <c r="Y80" i="1"/>
  <c r="C81" i="1"/>
  <c r="D81" i="1"/>
  <c r="K81" i="1"/>
  <c r="L81" i="1"/>
  <c r="M81" i="1"/>
  <c r="N81" i="1"/>
  <c r="O81" i="1"/>
  <c r="P81" i="1"/>
  <c r="Q81" i="1"/>
  <c r="R81" i="1"/>
  <c r="S81" i="1"/>
  <c r="T81" i="1"/>
  <c r="U81" i="1"/>
  <c r="V81" i="1"/>
  <c r="X81" i="1"/>
  <c r="Y81" i="1"/>
  <c r="C82" i="1"/>
  <c r="D82" i="1"/>
  <c r="K82" i="1"/>
  <c r="L82" i="1"/>
  <c r="M82" i="1"/>
  <c r="N82" i="1"/>
  <c r="O82" i="1"/>
  <c r="P82" i="1"/>
  <c r="Q82" i="1"/>
  <c r="R82" i="1"/>
  <c r="S82" i="1"/>
  <c r="T82" i="1"/>
  <c r="U82" i="1"/>
  <c r="V82" i="1"/>
  <c r="X82" i="1"/>
  <c r="Y82" i="1"/>
  <c r="C83" i="1"/>
  <c r="D83" i="1"/>
  <c r="K83" i="1"/>
  <c r="L83" i="1"/>
  <c r="M83" i="1"/>
  <c r="N83" i="1"/>
  <c r="O83" i="1"/>
  <c r="P83" i="1"/>
  <c r="Q83" i="1"/>
  <c r="R83" i="1"/>
  <c r="S83" i="1"/>
  <c r="T83" i="1"/>
  <c r="U83" i="1"/>
  <c r="V83" i="1"/>
  <c r="X83" i="1"/>
  <c r="Y83" i="1"/>
  <c r="C84" i="1"/>
  <c r="D84" i="1"/>
  <c r="K84" i="1"/>
  <c r="L84" i="1"/>
  <c r="M84" i="1"/>
  <c r="N84" i="1"/>
  <c r="O84" i="1"/>
  <c r="P84" i="1"/>
  <c r="Q84" i="1"/>
  <c r="R84" i="1"/>
  <c r="S84" i="1"/>
  <c r="T84" i="1"/>
  <c r="U84" i="1"/>
  <c r="V84" i="1"/>
  <c r="X84" i="1"/>
  <c r="Y84" i="1"/>
  <c r="C85" i="1"/>
  <c r="D85" i="1"/>
  <c r="K85" i="1"/>
  <c r="L85" i="1"/>
  <c r="M85" i="1"/>
  <c r="N85" i="1"/>
  <c r="O85" i="1"/>
  <c r="P85" i="1"/>
  <c r="Q85" i="1"/>
  <c r="R85" i="1"/>
  <c r="S85" i="1"/>
  <c r="T85" i="1"/>
  <c r="U85" i="1"/>
  <c r="V85" i="1"/>
  <c r="X85" i="1"/>
  <c r="Y85" i="1"/>
  <c r="C12" i="1"/>
  <c r="K12" i="1"/>
  <c r="L12" i="1"/>
  <c r="N12" i="1"/>
  <c r="O12" i="1"/>
  <c r="P12" i="1"/>
  <c r="Q12" i="1"/>
  <c r="S12" i="1"/>
  <c r="T12" i="1"/>
  <c r="U12" i="1"/>
  <c r="V12" i="1"/>
  <c r="X12" i="1"/>
  <c r="Y12" i="1"/>
  <c r="D12" i="1" s="1"/>
  <c r="C13" i="1"/>
  <c r="K13" i="1"/>
  <c r="L13" i="1"/>
  <c r="N13" i="1"/>
  <c r="O13" i="1"/>
  <c r="P13" i="1"/>
  <c r="Q13" i="1"/>
  <c r="S13" i="1"/>
  <c r="T13" i="1"/>
  <c r="U13" i="1"/>
  <c r="V13" i="1"/>
  <c r="X13" i="1"/>
  <c r="Y13" i="1"/>
  <c r="D13" i="1" s="1"/>
  <c r="C14" i="1"/>
  <c r="K14" i="1"/>
  <c r="L14" i="1"/>
  <c r="N14" i="1"/>
  <c r="O14" i="1"/>
  <c r="P14" i="1"/>
  <c r="Q14" i="1"/>
  <c r="S14" i="1"/>
  <c r="T14" i="1"/>
  <c r="U14" i="1"/>
  <c r="V14" i="1"/>
  <c r="X14" i="1"/>
  <c r="Y14" i="1"/>
  <c r="D14" i="1" s="1"/>
  <c r="C15" i="1"/>
  <c r="K15" i="1"/>
  <c r="L15" i="1"/>
  <c r="N15" i="1"/>
  <c r="O15" i="1"/>
  <c r="P15" i="1"/>
  <c r="Q15" i="1"/>
  <c r="S15" i="1"/>
  <c r="T15" i="1"/>
  <c r="U15" i="1"/>
  <c r="V15" i="1"/>
  <c r="X15" i="1"/>
  <c r="Y15" i="1"/>
  <c r="D15" i="1" s="1"/>
  <c r="Y11" i="1"/>
  <c r="R67" i="1" l="1"/>
  <c r="R12" i="1"/>
  <c r="R13" i="1" s="1"/>
  <c r="R14" i="1" s="1"/>
  <c r="R15" i="1" s="1"/>
  <c r="M12" i="1"/>
  <c r="M13" i="1" s="1"/>
  <c r="M14" i="1" s="1"/>
  <c r="M15" i="1" s="1"/>
  <c r="Y10" i="1" l="1"/>
  <c r="X11" i="1"/>
  <c r="B9" i="3"/>
  <c r="B12" i="3"/>
  <c r="B14" i="3"/>
  <c r="B15" i="3"/>
  <c r="B16" i="3"/>
  <c r="B8" i="3"/>
  <c r="B10" i="2"/>
  <c r="B13" i="2"/>
  <c r="B14" i="2"/>
  <c r="B15" i="2"/>
  <c r="B16" i="2"/>
  <c r="B17" i="2"/>
  <c r="B18" i="2"/>
  <c r="B8" i="2"/>
  <c r="Y7" i="1"/>
  <c r="Y6" i="1"/>
  <c r="X9" i="1"/>
  <c r="X8" i="1"/>
  <c r="X6" i="1"/>
  <c r="D6" i="1" s="1"/>
  <c r="C6" i="1"/>
  <c r="X7" i="1" l="1"/>
  <c r="D7" i="1" s="1"/>
  <c r="B9" i="2" s="1"/>
  <c r="Y8" i="1"/>
  <c r="D8" i="1" s="1"/>
  <c r="B10" i="3" s="1"/>
  <c r="C9" i="3"/>
  <c r="C10" i="3"/>
  <c r="C11" i="3"/>
  <c r="C12" i="3"/>
  <c r="C13" i="3"/>
  <c r="C14" i="3"/>
  <c r="C15" i="3"/>
  <c r="C16" i="3"/>
  <c r="C8" i="3"/>
  <c r="C9" i="2"/>
  <c r="C10" i="2"/>
  <c r="C11" i="2"/>
  <c r="C12" i="2"/>
  <c r="C13" i="2"/>
  <c r="C14" i="2"/>
  <c r="C15" i="2"/>
  <c r="C16" i="2"/>
  <c r="C17" i="2"/>
  <c r="C18" i="2"/>
  <c r="C8" i="2"/>
  <c r="D9" i="2"/>
  <c r="D10" i="2"/>
  <c r="D11" i="2"/>
  <c r="D13" i="2"/>
  <c r="D14" i="2"/>
  <c r="D15" i="2"/>
  <c r="D16" i="2"/>
  <c r="D17" i="2"/>
  <c r="D18" i="2"/>
  <c r="A9" i="2"/>
  <c r="A10" i="2"/>
  <c r="A11" i="2"/>
  <c r="A12" i="2"/>
  <c r="A13" i="2"/>
  <c r="A14" i="2"/>
  <c r="A15" i="2"/>
  <c r="A16" i="2"/>
  <c r="A17" i="2"/>
  <c r="A18" i="2"/>
  <c r="A9" i="3"/>
  <c r="D9" i="3"/>
  <c r="A10" i="3"/>
  <c r="D10" i="3"/>
  <c r="A11" i="3"/>
  <c r="D11" i="3"/>
  <c r="A12" i="3"/>
  <c r="D12" i="3"/>
  <c r="A13" i="3"/>
  <c r="D13" i="3"/>
  <c r="A14" i="3"/>
  <c r="D14" i="3"/>
  <c r="A15" i="3"/>
  <c r="D15" i="3"/>
  <c r="A16" i="3"/>
  <c r="D16" i="3"/>
  <c r="D8" i="3"/>
  <c r="A8" i="3"/>
  <c r="C3" i="3"/>
  <c r="D8" i="2"/>
  <c r="A8" i="2"/>
  <c r="K6" i="1"/>
  <c r="X10" i="1" l="1"/>
  <c r="Y9" i="1"/>
  <c r="D9" i="1" s="1"/>
  <c r="C3" i="2"/>
  <c r="B11" i="3" l="1"/>
  <c r="B11" i="2"/>
  <c r="D11" i="1"/>
  <c r="B13" i="3" s="1"/>
  <c r="D10" i="1"/>
  <c r="B12" i="2" s="1"/>
  <c r="C7" i="1"/>
  <c r="C8" i="1"/>
  <c r="C9" i="1"/>
  <c r="C10" i="1"/>
  <c r="C11" i="1"/>
  <c r="K7" i="1"/>
  <c r="L7" i="1"/>
  <c r="N7" i="1"/>
  <c r="O7" i="1"/>
  <c r="P7" i="1"/>
  <c r="Q7" i="1"/>
  <c r="S7" i="1"/>
  <c r="T7" i="1"/>
  <c r="U7" i="1"/>
  <c r="V7" i="1"/>
  <c r="K8" i="1"/>
  <c r="L8" i="1"/>
  <c r="N8" i="1"/>
  <c r="O8" i="1"/>
  <c r="P8" i="1"/>
  <c r="Q8" i="1"/>
  <c r="S8" i="1"/>
  <c r="T8" i="1"/>
  <c r="U8" i="1"/>
  <c r="V8" i="1"/>
  <c r="K9" i="1"/>
  <c r="L9" i="1"/>
  <c r="N9" i="1"/>
  <c r="O9" i="1"/>
  <c r="P9" i="1"/>
  <c r="Q9" i="1"/>
  <c r="S9" i="1"/>
  <c r="T9" i="1"/>
  <c r="U9" i="1"/>
  <c r="V9" i="1"/>
  <c r="K10" i="1"/>
  <c r="L10" i="1"/>
  <c r="N10" i="1"/>
  <c r="O10" i="1"/>
  <c r="P10" i="1"/>
  <c r="Q10" i="1"/>
  <c r="S10" i="1"/>
  <c r="T10" i="1"/>
  <c r="U10" i="1"/>
  <c r="V10" i="1"/>
  <c r="K11" i="1"/>
  <c r="L11" i="1"/>
  <c r="N11" i="1"/>
  <c r="O11" i="1"/>
  <c r="P11" i="1"/>
  <c r="Q11" i="1"/>
  <c r="S11" i="1"/>
  <c r="T11" i="1"/>
  <c r="U11" i="1"/>
  <c r="V11" i="1"/>
  <c r="O6" i="1"/>
  <c r="Q6" i="1"/>
  <c r="P6" i="1"/>
  <c r="L6" i="1"/>
  <c r="M6" i="1" s="1"/>
  <c r="N6" i="1"/>
  <c r="V6" i="1"/>
  <c r="U6" i="1"/>
  <c r="T6" i="1"/>
  <c r="S6" i="1"/>
  <c r="M7" i="1" l="1"/>
  <c r="M8" i="1" s="1"/>
  <c r="M9" i="1" s="1"/>
  <c r="M10" i="1" s="1"/>
  <c r="M11" i="1" s="1"/>
  <c r="R6" i="1"/>
  <c r="R7" i="1" s="1"/>
  <c r="R8" i="1" s="1"/>
  <c r="R9" i="1" s="1"/>
  <c r="R10" i="1" s="1"/>
  <c r="R11" i="1" s="1"/>
  <c r="U86" i="1"/>
  <c r="P86" i="1"/>
  <c r="K86" i="1"/>
  <c r="T86" i="1"/>
  <c r="S86" i="1"/>
  <c r="V86" i="1"/>
  <c r="Q86" i="1"/>
  <c r="L86" i="1"/>
  <c r="R86" i="1" l="1"/>
  <c r="M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PN</author>
  </authors>
  <commentList>
    <comment ref="F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 - příjem
V - výdej
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POK - pokladna
BAN - banka
</t>
        </r>
      </text>
    </comment>
    <comment ref="H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Průběžná položka
PP - zvolit jen v případě zadávání průběžné položky</t>
        </r>
      </text>
    </comment>
    <comment ref="I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Vliv na daň
D - daňový
N - nedaňový</t>
        </r>
      </text>
    </comment>
    <comment ref="J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Popis</t>
        </r>
      </text>
    </comment>
  </commentList>
</comments>
</file>

<file path=xl/sharedStrings.xml><?xml version="1.0" encoding="utf-8"?>
<sst xmlns="http://schemas.openxmlformats.org/spreadsheetml/2006/main" count="79" uniqueCount="41">
  <si>
    <t>Datum</t>
  </si>
  <si>
    <t>příjem</t>
  </si>
  <si>
    <t>Běžný účet</t>
  </si>
  <si>
    <t>Průběžné položky</t>
  </si>
  <si>
    <t>Pokladna</t>
  </si>
  <si>
    <t>Peněžní prostředky</t>
  </si>
  <si>
    <t>Doklad</t>
  </si>
  <si>
    <t>výdej</t>
  </si>
  <si>
    <t>S vlivem na daň</t>
  </si>
  <si>
    <t>Bez vlivu na daň</t>
  </si>
  <si>
    <t>platba faktury léčivo</t>
  </si>
  <si>
    <t>Peněžní deník</t>
  </si>
  <si>
    <t>Typ</t>
  </si>
  <si>
    <t>P</t>
  </si>
  <si>
    <t>PP</t>
  </si>
  <si>
    <t>BAN</t>
  </si>
  <si>
    <t>FU</t>
  </si>
  <si>
    <t>N</t>
  </si>
  <si>
    <t>pohyb</t>
  </si>
  <si>
    <t>V</t>
  </si>
  <si>
    <t>D</t>
  </si>
  <si>
    <t>POK</t>
  </si>
  <si>
    <t>výběr hotovosti</t>
  </si>
  <si>
    <t>převod do kasy</t>
  </si>
  <si>
    <t>stav</t>
  </si>
  <si>
    <t>Počáteční stavy:</t>
  </si>
  <si>
    <t>kasa</t>
  </si>
  <si>
    <t>účet</t>
  </si>
  <si>
    <t>úhrada kanc. potřeb</t>
  </si>
  <si>
    <t>poštovné</t>
  </si>
  <si>
    <t>Bankovní deník</t>
  </si>
  <si>
    <t>Počáteční stav:</t>
  </si>
  <si>
    <t>Přehled jenotlivých operací v kalendářním roce</t>
  </si>
  <si>
    <t>Částka</t>
  </si>
  <si>
    <t>Položka</t>
  </si>
  <si>
    <t>Pokladní deník</t>
  </si>
  <si>
    <t>Konečný stav:</t>
  </si>
  <si>
    <t>průběžný stav:</t>
  </si>
  <si>
    <t>částka (Kč)</t>
  </si>
  <si>
    <t>Popis dokladu</t>
  </si>
  <si>
    <t>kurzovné za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</si>
</sst>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3" fontId="0" fillId="0" borderId="3" xfId="0" applyNumberFormat="1" applyBorder="1" applyAlignment="1">
      <alignment horizontal="center" vertical="center" wrapText="1" shrinkToFit="1"/>
    </xf>
    <xf numFmtId="3" fontId="0" fillId="0" borderId="2" xfId="0" applyNumberForma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9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 wrapText="1" shrinkToFit="1"/>
    </xf>
    <xf numFmtId="3" fontId="1" fillId="0" borderId="35" xfId="0" applyNumberFormat="1" applyFont="1" applyBorder="1" applyAlignment="1">
      <alignment horizontal="center" vertical="center" wrapText="1" shrinkToFit="1"/>
    </xf>
    <xf numFmtId="0" fontId="4" fillId="0" borderId="0" xfId="0" applyFont="1"/>
    <xf numFmtId="0" fontId="9" fillId="0" borderId="0" xfId="0" applyFont="1"/>
    <xf numFmtId="0" fontId="1" fillId="0" borderId="0" xfId="0" applyFont="1"/>
    <xf numFmtId="14" fontId="0" fillId="0" borderId="7" xfId="0" applyNumberFormat="1" applyBorder="1"/>
    <xf numFmtId="0" fontId="0" fillId="0" borderId="7" xfId="0" applyBorder="1"/>
    <xf numFmtId="3" fontId="1" fillId="0" borderId="0" xfId="0" applyNumberFormat="1" applyFont="1"/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31" xfId="0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right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</cellXfs>
  <cellStyles count="1">
    <cellStyle name="Normální" xfId="0" builtinId="0"/>
  </cellStyles>
  <dxfs count="1">
    <dxf>
      <font>
        <color rgb="FFFFFFF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9"/>
  <sheetViews>
    <sheetView tabSelected="1" zoomScaleNormal="100" workbookViewId="0">
      <pane ySplit="5" topLeftCell="A6" activePane="bottomLeft" state="frozen"/>
      <selection pane="bottomLeft" activeCell="Y3" sqref="Y3"/>
    </sheetView>
  </sheetViews>
  <sheetFormatPr defaultRowHeight="12.75" x14ac:dyDescent="0.2"/>
  <cols>
    <col min="1" max="1" width="3.28515625" style="1" customWidth="1"/>
    <col min="2" max="2" width="10.28515625" style="1" customWidth="1"/>
    <col min="3" max="3" width="9.85546875" style="1" customWidth="1"/>
    <col min="4" max="4" width="8.5703125" style="1" customWidth="1"/>
    <col min="5" max="5" width="9.140625" style="1" customWidth="1"/>
    <col min="6" max="9" width="6.5703125" style="1" customWidth="1"/>
    <col min="10" max="10" width="29.85546875" style="1" customWidth="1"/>
    <col min="11" max="22" width="8.42578125" style="1" customWidth="1"/>
    <col min="23" max="23" width="3.28515625" style="1" customWidth="1"/>
    <col min="24" max="24" width="5.28515625" style="1" customWidth="1"/>
    <col min="25" max="25" width="4.85546875" style="1" customWidth="1"/>
    <col min="26" max="26" width="3.7109375" style="1" customWidth="1"/>
    <col min="27" max="36" width="10.7109375" style="1" customWidth="1"/>
    <col min="37" max="40" width="9.140625" style="1"/>
    <col min="41" max="41" width="3.7109375" style="1" customWidth="1"/>
    <col min="42" max="16384" width="9.140625" style="1"/>
  </cols>
  <sheetData>
    <row r="1" spans="1:49" s="30" customFormat="1" ht="20.25" x14ac:dyDescent="0.2">
      <c r="A1" s="31" t="s">
        <v>11</v>
      </c>
      <c r="F1" s="57">
        <v>2018</v>
      </c>
      <c r="J1" s="35" t="s">
        <v>25</v>
      </c>
      <c r="K1" s="36" t="s">
        <v>26</v>
      </c>
      <c r="L1" s="58">
        <v>23000</v>
      </c>
      <c r="P1" s="36" t="s">
        <v>27</v>
      </c>
      <c r="Q1" s="58">
        <v>31800</v>
      </c>
    </row>
    <row r="2" spans="1:49" s="28" customFormat="1" ht="13.5" thickBot="1" x14ac:dyDescent="0.25">
      <c r="W2" s="29"/>
      <c r="X2" s="29"/>
    </row>
    <row r="3" spans="1:49" ht="15.75" customHeight="1" thickBot="1" x14ac:dyDescent="0.25">
      <c r="A3" s="23"/>
      <c r="B3" s="65" t="s">
        <v>0</v>
      </c>
      <c r="C3" s="68" t="s">
        <v>6</v>
      </c>
      <c r="D3" s="68" t="s">
        <v>6</v>
      </c>
      <c r="E3" s="68" t="s">
        <v>38</v>
      </c>
      <c r="F3" s="68" t="s">
        <v>18</v>
      </c>
      <c r="G3" s="68" t="s">
        <v>12</v>
      </c>
      <c r="H3" s="68" t="s">
        <v>14</v>
      </c>
      <c r="I3" s="68" t="s">
        <v>16</v>
      </c>
      <c r="J3" s="65" t="s">
        <v>39</v>
      </c>
      <c r="K3" s="63" t="s">
        <v>5</v>
      </c>
      <c r="L3" s="59"/>
      <c r="M3" s="59"/>
      <c r="N3" s="59"/>
      <c r="O3" s="59"/>
      <c r="P3" s="59"/>
      <c r="Q3" s="59"/>
      <c r="R3" s="60"/>
      <c r="S3" s="63" t="s">
        <v>8</v>
      </c>
      <c r="T3" s="60"/>
      <c r="U3" s="59" t="s">
        <v>9</v>
      </c>
      <c r="V3" s="60"/>
      <c r="W3" s="9"/>
      <c r="X3" s="6"/>
    </row>
    <row r="4" spans="1:49" ht="15.75" customHeight="1" thickTop="1" thickBot="1" x14ac:dyDescent="0.25">
      <c r="A4" s="11"/>
      <c r="B4" s="66"/>
      <c r="C4" s="69"/>
      <c r="D4" s="69"/>
      <c r="E4" s="69"/>
      <c r="F4" s="69" t="s">
        <v>18</v>
      </c>
      <c r="G4" s="69"/>
      <c r="H4" s="69"/>
      <c r="I4" s="69"/>
      <c r="J4" s="66"/>
      <c r="K4" s="73" t="s">
        <v>4</v>
      </c>
      <c r="L4" s="74"/>
      <c r="M4" s="74"/>
      <c r="N4" s="71" t="s">
        <v>3</v>
      </c>
      <c r="O4" s="72"/>
      <c r="P4" s="74" t="s">
        <v>2</v>
      </c>
      <c r="Q4" s="74"/>
      <c r="R4" s="75"/>
      <c r="S4" s="64"/>
      <c r="T4" s="62"/>
      <c r="U4" s="61"/>
      <c r="V4" s="62"/>
      <c r="W4" s="10"/>
      <c r="X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ht="15.75" customHeight="1" thickBot="1" x14ac:dyDescent="0.25">
      <c r="A5" s="11"/>
      <c r="B5" s="67"/>
      <c r="C5" s="70"/>
      <c r="D5" s="70"/>
      <c r="E5" s="70"/>
      <c r="F5" s="70"/>
      <c r="G5" s="70"/>
      <c r="H5" s="70"/>
      <c r="I5" s="70"/>
      <c r="J5" s="67"/>
      <c r="K5" s="15" t="s">
        <v>1</v>
      </c>
      <c r="L5" s="34" t="s">
        <v>7</v>
      </c>
      <c r="M5" s="12" t="s">
        <v>24</v>
      </c>
      <c r="N5" s="16" t="s">
        <v>1</v>
      </c>
      <c r="O5" s="17" t="s">
        <v>7</v>
      </c>
      <c r="P5" s="18" t="s">
        <v>1</v>
      </c>
      <c r="Q5" s="34" t="s">
        <v>7</v>
      </c>
      <c r="R5" s="33" t="s">
        <v>24</v>
      </c>
      <c r="S5" s="14" t="s">
        <v>1</v>
      </c>
      <c r="T5" s="14" t="s">
        <v>7</v>
      </c>
      <c r="U5" s="13" t="s">
        <v>1</v>
      </c>
      <c r="V5" s="14" t="s">
        <v>7</v>
      </c>
      <c r="W5" s="10"/>
      <c r="X5" s="45" t="s">
        <v>15</v>
      </c>
      <c r="Y5" s="46" t="s">
        <v>21</v>
      </c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ht="19.5" customHeight="1" x14ac:dyDescent="0.2">
      <c r="A6" s="24">
        <v>1</v>
      </c>
      <c r="B6" s="55">
        <v>43101</v>
      </c>
      <c r="C6" s="32" t="str">
        <f t="shared" ref="C6:C11" si="0">IF(B6="","",CONCATENATE("D",$F$1,"_",A6))</f>
        <v>D2018_1</v>
      </c>
      <c r="D6" s="32" t="str">
        <f>IF(G6="BAN",CONCATENATE(G6,X6), IF(G6="POK",CONCATENATE("POK",Y6),""))</f>
        <v>BAN1</v>
      </c>
      <c r="E6" s="47">
        <v>1000</v>
      </c>
      <c r="F6" s="48" t="s">
        <v>19</v>
      </c>
      <c r="G6" s="48" t="s">
        <v>15</v>
      </c>
      <c r="H6" s="48"/>
      <c r="I6" s="47" t="s">
        <v>17</v>
      </c>
      <c r="J6" s="49" t="s">
        <v>10</v>
      </c>
      <c r="K6" s="19">
        <f>SUMIFS(E6,F6,"P",G6,"POK")</f>
        <v>0</v>
      </c>
      <c r="L6" s="2">
        <f>SUMIFS(E6,F6,"V",G6,"POK")</f>
        <v>0</v>
      </c>
      <c r="M6" s="37">
        <f>L1+K6-L6</f>
        <v>23000</v>
      </c>
      <c r="N6" s="4">
        <f t="shared" ref="N6:N11" si="1">SUMIFS(E6,F6,"P",H6,"PP")</f>
        <v>0</v>
      </c>
      <c r="O6" s="5">
        <f t="shared" ref="O6:O11" si="2">SUMIFS(E6,F6,"V",H6,"PP")</f>
        <v>0</v>
      </c>
      <c r="P6" s="7">
        <f t="shared" ref="P6:P11" si="3">SUMIFS(E6,F6,"P",G6,"BAN")</f>
        <v>0</v>
      </c>
      <c r="Q6" s="2">
        <f t="shared" ref="Q6:Q11" si="4">SUMIFS(E6,F6,"V",G6,"BAN")</f>
        <v>1000</v>
      </c>
      <c r="R6" s="37">
        <f>Q1+P6-Q6</f>
        <v>30800</v>
      </c>
      <c r="S6" s="19">
        <f t="shared" ref="S6:S11" si="5">SUMIFS(E6,F6,"P",I6,"D",H6,"&lt;&gt;PP")</f>
        <v>0</v>
      </c>
      <c r="T6" s="3">
        <f t="shared" ref="T6:T11" si="6">SUMIFS(E6,F6,"V",I6,"D",H6,"&lt;&gt;PP")</f>
        <v>0</v>
      </c>
      <c r="U6" s="7">
        <f t="shared" ref="U6:U11" si="7">SUMIFS(E6,F6,"P",I6,"N",H6,"&lt;&gt;PP")</f>
        <v>0</v>
      </c>
      <c r="V6" s="8">
        <f t="shared" ref="V6:V11" si="8">SUMIFS(E6,F6,"V",I6,"N",H6,"&lt;&gt;PP")</f>
        <v>1000</v>
      </c>
      <c r="W6" s="24">
        <v>1</v>
      </c>
      <c r="X6" s="6">
        <f>IF(G6="BAN",1,"")</f>
        <v>1</v>
      </c>
      <c r="Y6" s="6" t="str">
        <f>IF(G6="POK",1,"")</f>
        <v/>
      </c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19.5" customHeight="1" x14ac:dyDescent="0.2">
      <c r="A7" s="25">
        <v>2</v>
      </c>
      <c r="B7" s="55">
        <v>43102</v>
      </c>
      <c r="C7" s="32" t="str">
        <f t="shared" si="0"/>
        <v>D2018_2</v>
      </c>
      <c r="D7" s="32" t="str">
        <f t="shared" ref="D7:D11" si="9">IF(G7="BAN",CONCATENATE(G7,X7), IF(G7="POK",CONCATENATE("POK",Y7),""))</f>
        <v>BAN2</v>
      </c>
      <c r="E7" s="50">
        <v>100</v>
      </c>
      <c r="F7" s="48" t="s">
        <v>19</v>
      </c>
      <c r="G7" s="48" t="s">
        <v>15</v>
      </c>
      <c r="H7" s="48" t="s">
        <v>14</v>
      </c>
      <c r="I7" s="47"/>
      <c r="J7" s="49" t="s">
        <v>22</v>
      </c>
      <c r="K7" s="19">
        <f t="shared" ref="K7:K11" si="10">SUMIFS(E7,F7,"P",G7,"POK")</f>
        <v>0</v>
      </c>
      <c r="L7" s="2">
        <f t="shared" ref="L7:L11" si="11">SUMIFS(E7,F7,"V",G7,"POK")</f>
        <v>0</v>
      </c>
      <c r="M7" s="37">
        <f>IF(C7&lt;&gt;"",M6+K7-L7,"")</f>
        <v>23000</v>
      </c>
      <c r="N7" s="4">
        <f t="shared" si="1"/>
        <v>0</v>
      </c>
      <c r="O7" s="5">
        <f t="shared" si="2"/>
        <v>100</v>
      </c>
      <c r="P7" s="7">
        <f t="shared" si="3"/>
        <v>0</v>
      </c>
      <c r="Q7" s="2">
        <f t="shared" si="4"/>
        <v>100</v>
      </c>
      <c r="R7" s="37">
        <f>IF(C7&lt;&gt;"",R6+P7-Q7,"")</f>
        <v>30700</v>
      </c>
      <c r="S7" s="19">
        <f t="shared" si="5"/>
        <v>0</v>
      </c>
      <c r="T7" s="3">
        <f t="shared" si="6"/>
        <v>0</v>
      </c>
      <c r="U7" s="7">
        <f t="shared" si="7"/>
        <v>0</v>
      </c>
      <c r="V7" s="8">
        <f t="shared" si="8"/>
        <v>0</v>
      </c>
      <c r="W7" s="25">
        <v>2</v>
      </c>
      <c r="X7" s="6">
        <f>IF(G7="BAN",MAX(X6)+1,"")</f>
        <v>2</v>
      </c>
      <c r="Y7" s="6" t="str">
        <f>IF(G7="POK",MAX(Y6)+1,"")</f>
        <v/>
      </c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9.5" customHeight="1" x14ac:dyDescent="0.2">
      <c r="A8" s="25">
        <v>3</v>
      </c>
      <c r="B8" s="55">
        <v>43103</v>
      </c>
      <c r="C8" s="32" t="str">
        <f t="shared" si="0"/>
        <v>D2018_3</v>
      </c>
      <c r="D8" s="32" t="str">
        <f t="shared" si="9"/>
        <v>POK1</v>
      </c>
      <c r="E8" s="50">
        <v>100</v>
      </c>
      <c r="F8" s="48" t="s">
        <v>13</v>
      </c>
      <c r="G8" s="48" t="s">
        <v>21</v>
      </c>
      <c r="H8" s="48" t="s">
        <v>14</v>
      </c>
      <c r="I8" s="47"/>
      <c r="J8" s="49" t="s">
        <v>23</v>
      </c>
      <c r="K8" s="19">
        <f t="shared" si="10"/>
        <v>100</v>
      </c>
      <c r="L8" s="2">
        <f t="shared" si="11"/>
        <v>0</v>
      </c>
      <c r="M8" s="37">
        <f t="shared" ref="M8:M11" si="12">IF(C8&lt;&gt;"",M7+K8-L8,"")</f>
        <v>23100</v>
      </c>
      <c r="N8" s="4">
        <f t="shared" si="1"/>
        <v>100</v>
      </c>
      <c r="O8" s="5">
        <f t="shared" si="2"/>
        <v>0</v>
      </c>
      <c r="P8" s="7">
        <f t="shared" si="3"/>
        <v>0</v>
      </c>
      <c r="Q8" s="2">
        <f t="shared" si="4"/>
        <v>0</v>
      </c>
      <c r="R8" s="37">
        <f t="shared" ref="R8:R11" si="13">IF(C8&lt;&gt;"",R7+P8-Q8,"")</f>
        <v>30700</v>
      </c>
      <c r="S8" s="19">
        <f t="shared" si="5"/>
        <v>0</v>
      </c>
      <c r="T8" s="3">
        <f t="shared" si="6"/>
        <v>0</v>
      </c>
      <c r="U8" s="7">
        <f t="shared" si="7"/>
        <v>0</v>
      </c>
      <c r="V8" s="8">
        <f t="shared" si="8"/>
        <v>0</v>
      </c>
      <c r="W8" s="25">
        <v>3</v>
      </c>
      <c r="X8" s="6" t="str">
        <f>IF(G8="BAN",MAX($X$6:X7)+1,"")</f>
        <v/>
      </c>
      <c r="Y8" s="6">
        <f>IF(G8="POK",MAX($Y$6:Y7)+1,"")</f>
        <v>1</v>
      </c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ht="19.5" customHeight="1" x14ac:dyDescent="0.2">
      <c r="A9" s="25">
        <v>4</v>
      </c>
      <c r="B9" s="55">
        <v>43104</v>
      </c>
      <c r="C9" s="32" t="str">
        <f t="shared" si="0"/>
        <v>D2018_4</v>
      </c>
      <c r="D9" s="32" t="str">
        <f t="shared" si="9"/>
        <v>POK2</v>
      </c>
      <c r="E9" s="50">
        <v>300</v>
      </c>
      <c r="F9" s="48" t="s">
        <v>13</v>
      </c>
      <c r="G9" s="48" t="s">
        <v>21</v>
      </c>
      <c r="H9" s="48"/>
      <c r="I9" s="47" t="s">
        <v>20</v>
      </c>
      <c r="J9" s="49" t="s">
        <v>40</v>
      </c>
      <c r="K9" s="19">
        <f t="shared" si="10"/>
        <v>300</v>
      </c>
      <c r="L9" s="2">
        <f t="shared" si="11"/>
        <v>0</v>
      </c>
      <c r="M9" s="37">
        <f>IF(C9&lt;&gt;"",M8+K9-L9,"")</f>
        <v>23400</v>
      </c>
      <c r="N9" s="4">
        <f t="shared" si="1"/>
        <v>0</v>
      </c>
      <c r="O9" s="5">
        <f t="shared" si="2"/>
        <v>0</v>
      </c>
      <c r="P9" s="7">
        <f t="shared" si="3"/>
        <v>0</v>
      </c>
      <c r="Q9" s="2">
        <f t="shared" si="4"/>
        <v>0</v>
      </c>
      <c r="R9" s="37">
        <f t="shared" si="13"/>
        <v>30700</v>
      </c>
      <c r="S9" s="19">
        <f t="shared" si="5"/>
        <v>300</v>
      </c>
      <c r="T9" s="3">
        <f t="shared" si="6"/>
        <v>0</v>
      </c>
      <c r="U9" s="7">
        <f t="shared" si="7"/>
        <v>0</v>
      </c>
      <c r="V9" s="8">
        <f t="shared" si="8"/>
        <v>0</v>
      </c>
      <c r="W9" s="25">
        <v>4</v>
      </c>
      <c r="X9" s="6" t="str">
        <f>IF(G9="BAN",MAX($X$6:X8)+1,"")</f>
        <v/>
      </c>
      <c r="Y9" s="6">
        <f>IF(G9="POK",MAX($Y$6:Y8)+1,"")</f>
        <v>2</v>
      </c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19.5" customHeight="1" x14ac:dyDescent="0.2">
      <c r="A10" s="25">
        <v>5</v>
      </c>
      <c r="B10" s="55">
        <v>43136</v>
      </c>
      <c r="C10" s="32" t="str">
        <f t="shared" si="0"/>
        <v>D2018_5</v>
      </c>
      <c r="D10" s="32" t="str">
        <f t="shared" si="9"/>
        <v>BAN3</v>
      </c>
      <c r="E10" s="50">
        <v>2000</v>
      </c>
      <c r="F10" s="48" t="s">
        <v>19</v>
      </c>
      <c r="G10" s="48" t="s">
        <v>15</v>
      </c>
      <c r="H10" s="48"/>
      <c r="I10" s="47" t="s">
        <v>17</v>
      </c>
      <c r="J10" s="49" t="s">
        <v>28</v>
      </c>
      <c r="K10" s="19">
        <f t="shared" si="10"/>
        <v>0</v>
      </c>
      <c r="L10" s="2">
        <f t="shared" si="11"/>
        <v>0</v>
      </c>
      <c r="M10" s="37">
        <f t="shared" si="12"/>
        <v>23400</v>
      </c>
      <c r="N10" s="4">
        <f t="shared" si="1"/>
        <v>0</v>
      </c>
      <c r="O10" s="5">
        <f t="shared" si="2"/>
        <v>0</v>
      </c>
      <c r="P10" s="7">
        <f t="shared" si="3"/>
        <v>0</v>
      </c>
      <c r="Q10" s="2">
        <f t="shared" si="4"/>
        <v>2000</v>
      </c>
      <c r="R10" s="37">
        <f t="shared" si="13"/>
        <v>28700</v>
      </c>
      <c r="S10" s="19">
        <f t="shared" si="5"/>
        <v>0</v>
      </c>
      <c r="T10" s="3">
        <f t="shared" si="6"/>
        <v>0</v>
      </c>
      <c r="U10" s="7">
        <f t="shared" si="7"/>
        <v>0</v>
      </c>
      <c r="V10" s="8">
        <f t="shared" si="8"/>
        <v>2000</v>
      </c>
      <c r="W10" s="25">
        <v>5</v>
      </c>
      <c r="X10" s="6">
        <f>IF(G10="BAN",MAX($X$6:X9)+1,"")</f>
        <v>3</v>
      </c>
      <c r="Y10" s="6" t="str">
        <f>IF(G10="POK",MAX($Y$6:Y9)+1,"")</f>
        <v/>
      </c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9.5" customHeight="1" x14ac:dyDescent="0.2">
      <c r="A11" s="25">
        <v>6</v>
      </c>
      <c r="B11" s="55">
        <v>43136</v>
      </c>
      <c r="C11" s="32" t="str">
        <f t="shared" si="0"/>
        <v>D2018_6</v>
      </c>
      <c r="D11" s="32" t="str">
        <f t="shared" si="9"/>
        <v>POK3</v>
      </c>
      <c r="E11" s="50">
        <v>300</v>
      </c>
      <c r="F11" s="48" t="s">
        <v>19</v>
      </c>
      <c r="G11" s="48" t="s">
        <v>21</v>
      </c>
      <c r="H11" s="48"/>
      <c r="I11" s="47" t="s">
        <v>17</v>
      </c>
      <c r="J11" s="49" t="s">
        <v>29</v>
      </c>
      <c r="K11" s="19">
        <f t="shared" si="10"/>
        <v>0</v>
      </c>
      <c r="L11" s="2">
        <f t="shared" si="11"/>
        <v>300</v>
      </c>
      <c r="M11" s="37">
        <f t="shared" si="12"/>
        <v>23100</v>
      </c>
      <c r="N11" s="4">
        <f t="shared" si="1"/>
        <v>0</v>
      </c>
      <c r="O11" s="5">
        <f t="shared" si="2"/>
        <v>0</v>
      </c>
      <c r="P11" s="7">
        <f t="shared" si="3"/>
        <v>0</v>
      </c>
      <c r="Q11" s="2">
        <f t="shared" si="4"/>
        <v>0</v>
      </c>
      <c r="R11" s="37">
        <f t="shared" si="13"/>
        <v>28700</v>
      </c>
      <c r="S11" s="19">
        <f t="shared" si="5"/>
        <v>0</v>
      </c>
      <c r="T11" s="3">
        <f t="shared" si="6"/>
        <v>0</v>
      </c>
      <c r="U11" s="7">
        <f t="shared" si="7"/>
        <v>0</v>
      </c>
      <c r="V11" s="8">
        <f t="shared" si="8"/>
        <v>300</v>
      </c>
      <c r="W11" s="25">
        <v>6</v>
      </c>
      <c r="X11" s="6" t="str">
        <f>IF(G11="BAN",MAX($X$6:X10)+1,"")</f>
        <v/>
      </c>
      <c r="Y11" s="6">
        <f>IF(G11="POK",MAX($Y$6:Y10)+1,"")</f>
        <v>3</v>
      </c>
    </row>
    <row r="12" spans="1:49" ht="19.5" customHeight="1" x14ac:dyDescent="0.2">
      <c r="A12" s="25">
        <v>7</v>
      </c>
      <c r="B12" s="55">
        <v>43137</v>
      </c>
      <c r="C12" s="32" t="str">
        <f t="shared" ref="C12:C15" si="14">IF(B12="","",CONCATENATE("D",$F$1,"_",A12))</f>
        <v>D2018_7</v>
      </c>
      <c r="D12" s="32" t="str">
        <f t="shared" ref="D12:D15" si="15">IF(G12="BAN",CONCATENATE(G12,X12), IF(G12="POK",CONCATENATE("POK",Y12),""))</f>
        <v>POK4</v>
      </c>
      <c r="E12" s="50">
        <v>301</v>
      </c>
      <c r="F12" s="48" t="s">
        <v>19</v>
      </c>
      <c r="G12" s="48" t="s">
        <v>21</v>
      </c>
      <c r="H12" s="48"/>
      <c r="I12" s="47" t="s">
        <v>17</v>
      </c>
      <c r="J12" s="49" t="s">
        <v>29</v>
      </c>
      <c r="K12" s="19">
        <f t="shared" ref="K12:K15" si="16">SUMIFS(E12,F12,"P",G12,"POK")</f>
        <v>0</v>
      </c>
      <c r="L12" s="2">
        <f t="shared" ref="L12:L15" si="17">SUMIFS(E12,F12,"V",G12,"POK")</f>
        <v>301</v>
      </c>
      <c r="M12" s="37">
        <f t="shared" ref="M12:M15" si="18">IF(C12&lt;&gt;"",M11+K12-L12,"")</f>
        <v>22799</v>
      </c>
      <c r="N12" s="4">
        <f t="shared" ref="N12:N15" si="19">SUMIFS(E12,F12,"P",H12,"PP")</f>
        <v>0</v>
      </c>
      <c r="O12" s="5">
        <f t="shared" ref="O12:O15" si="20">SUMIFS(E12,F12,"V",H12,"PP")</f>
        <v>0</v>
      </c>
      <c r="P12" s="7">
        <f t="shared" ref="P12:P15" si="21">SUMIFS(E12,F12,"P",G12,"BAN")</f>
        <v>0</v>
      </c>
      <c r="Q12" s="2">
        <f t="shared" ref="Q12:Q15" si="22">SUMIFS(E12,F12,"V",G12,"BAN")</f>
        <v>0</v>
      </c>
      <c r="R12" s="37">
        <f t="shared" ref="R12:R15" si="23">IF(C12&lt;&gt;"",R11+P12-Q12,"")</f>
        <v>28700</v>
      </c>
      <c r="S12" s="19">
        <f t="shared" ref="S12:S15" si="24">SUMIFS(E12,F12,"P",I12,"D",H12,"&lt;&gt;PP")</f>
        <v>0</v>
      </c>
      <c r="T12" s="3">
        <f t="shared" ref="T12:T15" si="25">SUMIFS(E12,F12,"V",I12,"D",H12,"&lt;&gt;PP")</f>
        <v>0</v>
      </c>
      <c r="U12" s="7">
        <f t="shared" ref="U12:U15" si="26">SUMIFS(E12,F12,"P",I12,"N",H12,"&lt;&gt;PP")</f>
        <v>0</v>
      </c>
      <c r="V12" s="8">
        <f t="shared" ref="V12:V15" si="27">SUMIFS(E12,F12,"V",I12,"N",H12,"&lt;&gt;PP")</f>
        <v>301</v>
      </c>
      <c r="W12" s="25">
        <v>7</v>
      </c>
      <c r="X12" s="6" t="str">
        <f>IF(G12="BAN",MAX($X$6:X11)+1,"")</f>
        <v/>
      </c>
      <c r="Y12" s="6">
        <f>IF(G12="POK",MAX($Y$6:Y11)+1,"")</f>
        <v>4</v>
      </c>
    </row>
    <row r="13" spans="1:49" ht="19.5" customHeight="1" x14ac:dyDescent="0.2">
      <c r="A13" s="25">
        <v>8</v>
      </c>
      <c r="B13" s="55"/>
      <c r="C13" s="32" t="str">
        <f t="shared" si="14"/>
        <v/>
      </c>
      <c r="D13" s="32" t="str">
        <f t="shared" si="15"/>
        <v/>
      </c>
      <c r="E13" s="50"/>
      <c r="F13" s="48"/>
      <c r="G13" s="48"/>
      <c r="H13" s="48"/>
      <c r="I13" s="47"/>
      <c r="J13" s="49"/>
      <c r="K13" s="19">
        <f t="shared" si="16"/>
        <v>0</v>
      </c>
      <c r="L13" s="2">
        <f t="shared" si="17"/>
        <v>0</v>
      </c>
      <c r="M13" s="37" t="str">
        <f t="shared" si="18"/>
        <v/>
      </c>
      <c r="N13" s="4">
        <f t="shared" si="19"/>
        <v>0</v>
      </c>
      <c r="O13" s="5">
        <f t="shared" si="20"/>
        <v>0</v>
      </c>
      <c r="P13" s="7">
        <f t="shared" si="21"/>
        <v>0</v>
      </c>
      <c r="Q13" s="2">
        <f t="shared" si="22"/>
        <v>0</v>
      </c>
      <c r="R13" s="37" t="str">
        <f t="shared" si="23"/>
        <v/>
      </c>
      <c r="S13" s="19">
        <f t="shared" si="24"/>
        <v>0</v>
      </c>
      <c r="T13" s="3">
        <f t="shared" si="25"/>
        <v>0</v>
      </c>
      <c r="U13" s="7">
        <f t="shared" si="26"/>
        <v>0</v>
      </c>
      <c r="V13" s="8">
        <f t="shared" si="27"/>
        <v>0</v>
      </c>
      <c r="W13" s="25">
        <v>8</v>
      </c>
      <c r="X13" s="6" t="str">
        <f>IF(G13="BAN",MAX($X$6:X12)+1,"")</f>
        <v/>
      </c>
      <c r="Y13" s="6" t="str">
        <f>IF(G13="POK",MAX($Y$6:Y12)+1,"")</f>
        <v/>
      </c>
    </row>
    <row r="14" spans="1:49" ht="19.5" customHeight="1" x14ac:dyDescent="0.2">
      <c r="A14" s="25">
        <v>9</v>
      </c>
      <c r="B14" s="55"/>
      <c r="C14" s="32" t="str">
        <f t="shared" si="14"/>
        <v/>
      </c>
      <c r="D14" s="32" t="str">
        <f t="shared" si="15"/>
        <v/>
      </c>
      <c r="E14" s="50"/>
      <c r="F14" s="48"/>
      <c r="G14" s="48"/>
      <c r="H14" s="48"/>
      <c r="I14" s="47"/>
      <c r="J14" s="49"/>
      <c r="K14" s="19">
        <f t="shared" si="16"/>
        <v>0</v>
      </c>
      <c r="L14" s="2">
        <f t="shared" si="17"/>
        <v>0</v>
      </c>
      <c r="M14" s="37" t="str">
        <f t="shared" si="18"/>
        <v/>
      </c>
      <c r="N14" s="4">
        <f t="shared" si="19"/>
        <v>0</v>
      </c>
      <c r="O14" s="5">
        <f t="shared" si="20"/>
        <v>0</v>
      </c>
      <c r="P14" s="7">
        <f t="shared" si="21"/>
        <v>0</v>
      </c>
      <c r="Q14" s="2">
        <f t="shared" si="22"/>
        <v>0</v>
      </c>
      <c r="R14" s="37" t="str">
        <f t="shared" si="23"/>
        <v/>
      </c>
      <c r="S14" s="19">
        <f t="shared" si="24"/>
        <v>0</v>
      </c>
      <c r="T14" s="3">
        <f t="shared" si="25"/>
        <v>0</v>
      </c>
      <c r="U14" s="7">
        <f t="shared" si="26"/>
        <v>0</v>
      </c>
      <c r="V14" s="8">
        <f t="shared" si="27"/>
        <v>0</v>
      </c>
      <c r="W14" s="25">
        <v>9</v>
      </c>
      <c r="X14" s="6" t="str">
        <f>IF(G14="BAN",MAX($X$6:X13)+1,"")</f>
        <v/>
      </c>
      <c r="Y14" s="6" t="str">
        <f>IF(G14="POK",MAX($Y$6:Y13)+1,"")</f>
        <v/>
      </c>
    </row>
    <row r="15" spans="1:49" ht="19.5" customHeight="1" x14ac:dyDescent="0.2">
      <c r="A15" s="25">
        <v>10</v>
      </c>
      <c r="B15" s="55"/>
      <c r="C15" s="32" t="str">
        <f t="shared" si="14"/>
        <v/>
      </c>
      <c r="D15" s="32" t="str">
        <f t="shared" si="15"/>
        <v/>
      </c>
      <c r="E15" s="50"/>
      <c r="F15" s="48"/>
      <c r="G15" s="48"/>
      <c r="H15" s="48"/>
      <c r="I15" s="47"/>
      <c r="J15" s="49"/>
      <c r="K15" s="19">
        <f t="shared" si="16"/>
        <v>0</v>
      </c>
      <c r="L15" s="2">
        <f t="shared" si="17"/>
        <v>0</v>
      </c>
      <c r="M15" s="37" t="str">
        <f t="shared" si="18"/>
        <v/>
      </c>
      <c r="N15" s="4">
        <f t="shared" si="19"/>
        <v>0</v>
      </c>
      <c r="O15" s="5">
        <f t="shared" si="20"/>
        <v>0</v>
      </c>
      <c r="P15" s="7">
        <f t="shared" si="21"/>
        <v>0</v>
      </c>
      <c r="Q15" s="2">
        <f t="shared" si="22"/>
        <v>0</v>
      </c>
      <c r="R15" s="37" t="str">
        <f t="shared" si="23"/>
        <v/>
      </c>
      <c r="S15" s="19">
        <f t="shared" si="24"/>
        <v>0</v>
      </c>
      <c r="T15" s="3">
        <f t="shared" si="25"/>
        <v>0</v>
      </c>
      <c r="U15" s="7">
        <f t="shared" si="26"/>
        <v>0</v>
      </c>
      <c r="V15" s="8">
        <f t="shared" si="27"/>
        <v>0</v>
      </c>
      <c r="W15" s="25">
        <v>10</v>
      </c>
      <c r="X15" s="6" t="str">
        <f>IF(G15="BAN",MAX($X$6:X14)+1,"")</f>
        <v/>
      </c>
      <c r="Y15" s="6" t="str">
        <f>IF(G15="POK",MAX($Y$6:Y14)+1,"")</f>
        <v/>
      </c>
    </row>
    <row r="16" spans="1:49" ht="19.5" customHeight="1" x14ac:dyDescent="0.2">
      <c r="A16" s="25">
        <v>11</v>
      </c>
      <c r="B16" s="55"/>
      <c r="C16" s="32" t="str">
        <f t="shared" ref="C16:C79" si="28">IF(B16="","",CONCATENATE("D",$F$1,"_",A16))</f>
        <v/>
      </c>
      <c r="D16" s="32" t="str">
        <f t="shared" ref="D16:D79" si="29">IF(G16="BAN",CONCATENATE(G16,X16), IF(G16="POK",CONCATENATE("POK",Y16),""))</f>
        <v/>
      </c>
      <c r="E16" s="50"/>
      <c r="F16" s="48"/>
      <c r="G16" s="48"/>
      <c r="H16" s="48"/>
      <c r="I16" s="47"/>
      <c r="J16" s="49"/>
      <c r="K16" s="19">
        <f t="shared" ref="K16:K79" si="30">SUMIFS(E16,F16,"P",G16,"POK")</f>
        <v>0</v>
      </c>
      <c r="L16" s="2">
        <f t="shared" ref="L16:L79" si="31">SUMIFS(E16,F16,"V",G16,"POK")</f>
        <v>0</v>
      </c>
      <c r="M16" s="37" t="str">
        <f t="shared" ref="M16:M79" si="32">IF(C16&lt;&gt;"",M15+K16-L16,"")</f>
        <v/>
      </c>
      <c r="N16" s="4">
        <f t="shared" ref="N16:N79" si="33">SUMIFS(E16,F16,"P",H16,"PP")</f>
        <v>0</v>
      </c>
      <c r="O16" s="5">
        <f t="shared" ref="O16:O79" si="34">SUMIFS(E16,F16,"V",H16,"PP")</f>
        <v>0</v>
      </c>
      <c r="P16" s="7">
        <f t="shared" ref="P16:P79" si="35">SUMIFS(E16,F16,"P",G16,"BAN")</f>
        <v>0</v>
      </c>
      <c r="Q16" s="2">
        <f t="shared" ref="Q16:Q79" si="36">SUMIFS(E16,F16,"V",G16,"BAN")</f>
        <v>0</v>
      </c>
      <c r="R16" s="37" t="str">
        <f t="shared" ref="R16:R79" si="37">IF(C16&lt;&gt;"",R15+P16-Q16,"")</f>
        <v/>
      </c>
      <c r="S16" s="19">
        <f t="shared" ref="S16:S79" si="38">SUMIFS(E16,F16,"P",I16,"D",H16,"&lt;&gt;PP")</f>
        <v>0</v>
      </c>
      <c r="T16" s="3">
        <f t="shared" ref="T16:T79" si="39">SUMIFS(E16,F16,"V",I16,"D",H16,"&lt;&gt;PP")</f>
        <v>0</v>
      </c>
      <c r="U16" s="7">
        <f t="shared" ref="U16:U79" si="40">SUMIFS(E16,F16,"P",I16,"N",H16,"&lt;&gt;PP")</f>
        <v>0</v>
      </c>
      <c r="V16" s="8">
        <f t="shared" ref="V16:V79" si="41">SUMIFS(E16,F16,"V",I16,"N",H16,"&lt;&gt;PP")</f>
        <v>0</v>
      </c>
      <c r="W16" s="25">
        <v>11</v>
      </c>
      <c r="X16" s="6" t="str">
        <f>IF(G16="BAN",MAX($X$6:X15)+1,"")</f>
        <v/>
      </c>
      <c r="Y16" s="6" t="str">
        <f>IF(G16="POK",MAX($Y$6:Y15)+1,"")</f>
        <v/>
      </c>
    </row>
    <row r="17" spans="1:25" ht="19.5" customHeight="1" x14ac:dyDescent="0.2">
      <c r="A17" s="25">
        <v>12</v>
      </c>
      <c r="B17" s="55"/>
      <c r="C17" s="32" t="str">
        <f t="shared" si="28"/>
        <v/>
      </c>
      <c r="D17" s="32" t="str">
        <f t="shared" si="29"/>
        <v/>
      </c>
      <c r="E17" s="50"/>
      <c r="F17" s="48"/>
      <c r="G17" s="48"/>
      <c r="H17" s="48"/>
      <c r="I17" s="47"/>
      <c r="J17" s="49"/>
      <c r="K17" s="19">
        <f t="shared" si="30"/>
        <v>0</v>
      </c>
      <c r="L17" s="2">
        <f t="shared" si="31"/>
        <v>0</v>
      </c>
      <c r="M17" s="37" t="str">
        <f t="shared" si="32"/>
        <v/>
      </c>
      <c r="N17" s="4">
        <f t="shared" si="33"/>
        <v>0</v>
      </c>
      <c r="O17" s="5">
        <f t="shared" si="34"/>
        <v>0</v>
      </c>
      <c r="P17" s="7">
        <f t="shared" si="35"/>
        <v>0</v>
      </c>
      <c r="Q17" s="2">
        <f t="shared" si="36"/>
        <v>0</v>
      </c>
      <c r="R17" s="37" t="str">
        <f t="shared" si="37"/>
        <v/>
      </c>
      <c r="S17" s="19">
        <f t="shared" si="38"/>
        <v>0</v>
      </c>
      <c r="T17" s="3">
        <f t="shared" si="39"/>
        <v>0</v>
      </c>
      <c r="U17" s="7">
        <f t="shared" si="40"/>
        <v>0</v>
      </c>
      <c r="V17" s="8">
        <f t="shared" si="41"/>
        <v>0</v>
      </c>
      <c r="W17" s="25">
        <v>12</v>
      </c>
      <c r="X17" s="6" t="str">
        <f>IF(G17="BAN",MAX($X$6:X16)+1,"")</f>
        <v/>
      </c>
      <c r="Y17" s="6" t="str">
        <f>IF(G17="POK",MAX($Y$6:Y16)+1,"")</f>
        <v/>
      </c>
    </row>
    <row r="18" spans="1:25" ht="19.5" customHeight="1" x14ac:dyDescent="0.2">
      <c r="A18" s="25">
        <v>13</v>
      </c>
      <c r="B18" s="55"/>
      <c r="C18" s="32" t="str">
        <f t="shared" si="28"/>
        <v/>
      </c>
      <c r="D18" s="32" t="str">
        <f t="shared" si="29"/>
        <v/>
      </c>
      <c r="E18" s="50"/>
      <c r="F18" s="48"/>
      <c r="G18" s="48"/>
      <c r="H18" s="48"/>
      <c r="I18" s="47"/>
      <c r="J18" s="49"/>
      <c r="K18" s="19">
        <f t="shared" si="30"/>
        <v>0</v>
      </c>
      <c r="L18" s="2">
        <f t="shared" si="31"/>
        <v>0</v>
      </c>
      <c r="M18" s="37" t="str">
        <f t="shared" si="32"/>
        <v/>
      </c>
      <c r="N18" s="4">
        <f t="shared" si="33"/>
        <v>0</v>
      </c>
      <c r="O18" s="5">
        <f t="shared" si="34"/>
        <v>0</v>
      </c>
      <c r="P18" s="7">
        <f t="shared" si="35"/>
        <v>0</v>
      </c>
      <c r="Q18" s="2">
        <f t="shared" si="36"/>
        <v>0</v>
      </c>
      <c r="R18" s="37" t="str">
        <f t="shared" si="37"/>
        <v/>
      </c>
      <c r="S18" s="19">
        <f t="shared" si="38"/>
        <v>0</v>
      </c>
      <c r="T18" s="3">
        <f t="shared" si="39"/>
        <v>0</v>
      </c>
      <c r="U18" s="7">
        <f t="shared" si="40"/>
        <v>0</v>
      </c>
      <c r="V18" s="8">
        <f t="shared" si="41"/>
        <v>0</v>
      </c>
      <c r="W18" s="25">
        <v>13</v>
      </c>
      <c r="X18" s="6" t="str">
        <f>IF(G18="BAN",MAX($X$6:X17)+1,"")</f>
        <v/>
      </c>
      <c r="Y18" s="6" t="str">
        <f>IF(G18="POK",MAX($Y$6:Y17)+1,"")</f>
        <v/>
      </c>
    </row>
    <row r="19" spans="1:25" ht="19.5" customHeight="1" x14ac:dyDescent="0.2">
      <c r="A19" s="25">
        <v>14</v>
      </c>
      <c r="B19" s="55"/>
      <c r="C19" s="32" t="str">
        <f t="shared" si="28"/>
        <v/>
      </c>
      <c r="D19" s="32" t="str">
        <f t="shared" si="29"/>
        <v/>
      </c>
      <c r="E19" s="50"/>
      <c r="F19" s="48"/>
      <c r="G19" s="48"/>
      <c r="H19" s="48"/>
      <c r="I19" s="47"/>
      <c r="J19" s="49"/>
      <c r="K19" s="19">
        <f t="shared" si="30"/>
        <v>0</v>
      </c>
      <c r="L19" s="2">
        <f t="shared" si="31"/>
        <v>0</v>
      </c>
      <c r="M19" s="37" t="str">
        <f t="shared" si="32"/>
        <v/>
      </c>
      <c r="N19" s="4">
        <f t="shared" si="33"/>
        <v>0</v>
      </c>
      <c r="O19" s="5">
        <f t="shared" si="34"/>
        <v>0</v>
      </c>
      <c r="P19" s="7">
        <f t="shared" si="35"/>
        <v>0</v>
      </c>
      <c r="Q19" s="2">
        <f t="shared" si="36"/>
        <v>0</v>
      </c>
      <c r="R19" s="37" t="str">
        <f t="shared" si="37"/>
        <v/>
      </c>
      <c r="S19" s="19">
        <f t="shared" si="38"/>
        <v>0</v>
      </c>
      <c r="T19" s="3">
        <f t="shared" si="39"/>
        <v>0</v>
      </c>
      <c r="U19" s="7">
        <f t="shared" si="40"/>
        <v>0</v>
      </c>
      <c r="V19" s="8">
        <f t="shared" si="41"/>
        <v>0</v>
      </c>
      <c r="W19" s="25">
        <v>14</v>
      </c>
      <c r="X19" s="6" t="str">
        <f>IF(G19="BAN",MAX($X$6:X18)+1,"")</f>
        <v/>
      </c>
      <c r="Y19" s="6" t="str">
        <f>IF(G19="POK",MAX($Y$6:Y18)+1,"")</f>
        <v/>
      </c>
    </row>
    <row r="20" spans="1:25" ht="19.5" customHeight="1" x14ac:dyDescent="0.2">
      <c r="A20" s="25">
        <v>15</v>
      </c>
      <c r="B20" s="55"/>
      <c r="C20" s="32" t="str">
        <f t="shared" si="28"/>
        <v/>
      </c>
      <c r="D20" s="32" t="str">
        <f t="shared" si="29"/>
        <v/>
      </c>
      <c r="E20" s="50"/>
      <c r="F20" s="48"/>
      <c r="G20" s="48"/>
      <c r="H20" s="48"/>
      <c r="I20" s="47"/>
      <c r="J20" s="49"/>
      <c r="K20" s="19">
        <f t="shared" si="30"/>
        <v>0</v>
      </c>
      <c r="L20" s="2">
        <f t="shared" si="31"/>
        <v>0</v>
      </c>
      <c r="M20" s="37" t="str">
        <f t="shared" si="32"/>
        <v/>
      </c>
      <c r="N20" s="4">
        <f t="shared" si="33"/>
        <v>0</v>
      </c>
      <c r="O20" s="5">
        <f t="shared" si="34"/>
        <v>0</v>
      </c>
      <c r="P20" s="7">
        <f t="shared" si="35"/>
        <v>0</v>
      </c>
      <c r="Q20" s="2">
        <f t="shared" si="36"/>
        <v>0</v>
      </c>
      <c r="R20" s="37" t="str">
        <f t="shared" si="37"/>
        <v/>
      </c>
      <c r="S20" s="19">
        <f t="shared" si="38"/>
        <v>0</v>
      </c>
      <c r="T20" s="3">
        <f t="shared" si="39"/>
        <v>0</v>
      </c>
      <c r="U20" s="7">
        <f t="shared" si="40"/>
        <v>0</v>
      </c>
      <c r="V20" s="8">
        <f t="shared" si="41"/>
        <v>0</v>
      </c>
      <c r="W20" s="25">
        <v>15</v>
      </c>
      <c r="X20" s="6" t="str">
        <f>IF(G20="BAN",MAX($X$6:X19)+1,"")</f>
        <v/>
      </c>
      <c r="Y20" s="6" t="str">
        <f>IF(G20="POK",MAX($Y$6:Y19)+1,"")</f>
        <v/>
      </c>
    </row>
    <row r="21" spans="1:25" ht="19.5" customHeight="1" x14ac:dyDescent="0.2">
      <c r="A21" s="25">
        <v>16</v>
      </c>
      <c r="B21" s="55"/>
      <c r="C21" s="32" t="str">
        <f t="shared" si="28"/>
        <v/>
      </c>
      <c r="D21" s="32" t="str">
        <f t="shared" si="29"/>
        <v/>
      </c>
      <c r="E21" s="50"/>
      <c r="F21" s="48"/>
      <c r="G21" s="48"/>
      <c r="H21" s="48"/>
      <c r="I21" s="47"/>
      <c r="J21" s="49"/>
      <c r="K21" s="19">
        <f t="shared" si="30"/>
        <v>0</v>
      </c>
      <c r="L21" s="2">
        <f t="shared" si="31"/>
        <v>0</v>
      </c>
      <c r="M21" s="37" t="str">
        <f t="shared" si="32"/>
        <v/>
      </c>
      <c r="N21" s="4">
        <f t="shared" si="33"/>
        <v>0</v>
      </c>
      <c r="O21" s="5">
        <f t="shared" si="34"/>
        <v>0</v>
      </c>
      <c r="P21" s="7">
        <f t="shared" si="35"/>
        <v>0</v>
      </c>
      <c r="Q21" s="2">
        <f t="shared" si="36"/>
        <v>0</v>
      </c>
      <c r="R21" s="37" t="str">
        <f t="shared" si="37"/>
        <v/>
      </c>
      <c r="S21" s="19">
        <f t="shared" si="38"/>
        <v>0</v>
      </c>
      <c r="T21" s="3">
        <f t="shared" si="39"/>
        <v>0</v>
      </c>
      <c r="U21" s="7">
        <f t="shared" si="40"/>
        <v>0</v>
      </c>
      <c r="V21" s="8">
        <f t="shared" si="41"/>
        <v>0</v>
      </c>
      <c r="W21" s="25">
        <v>16</v>
      </c>
      <c r="X21" s="6" t="str">
        <f>IF(G21="BAN",MAX($X$6:X20)+1,"")</f>
        <v/>
      </c>
      <c r="Y21" s="6" t="str">
        <f>IF(G21="POK",MAX($Y$6:Y20)+1,"")</f>
        <v/>
      </c>
    </row>
    <row r="22" spans="1:25" ht="19.5" customHeight="1" x14ac:dyDescent="0.2">
      <c r="A22" s="25">
        <v>17</v>
      </c>
      <c r="B22" s="55"/>
      <c r="C22" s="32" t="str">
        <f t="shared" si="28"/>
        <v/>
      </c>
      <c r="D22" s="32" t="str">
        <f t="shared" si="29"/>
        <v/>
      </c>
      <c r="E22" s="50"/>
      <c r="F22" s="48"/>
      <c r="G22" s="48"/>
      <c r="H22" s="48"/>
      <c r="I22" s="47"/>
      <c r="J22" s="49"/>
      <c r="K22" s="19">
        <f t="shared" si="30"/>
        <v>0</v>
      </c>
      <c r="L22" s="2">
        <f t="shared" si="31"/>
        <v>0</v>
      </c>
      <c r="M22" s="37" t="str">
        <f t="shared" si="32"/>
        <v/>
      </c>
      <c r="N22" s="4">
        <f t="shared" si="33"/>
        <v>0</v>
      </c>
      <c r="O22" s="5">
        <f t="shared" si="34"/>
        <v>0</v>
      </c>
      <c r="P22" s="7">
        <f t="shared" si="35"/>
        <v>0</v>
      </c>
      <c r="Q22" s="2">
        <f t="shared" si="36"/>
        <v>0</v>
      </c>
      <c r="R22" s="37" t="str">
        <f t="shared" si="37"/>
        <v/>
      </c>
      <c r="S22" s="19">
        <f t="shared" si="38"/>
        <v>0</v>
      </c>
      <c r="T22" s="3">
        <f t="shared" si="39"/>
        <v>0</v>
      </c>
      <c r="U22" s="7">
        <f t="shared" si="40"/>
        <v>0</v>
      </c>
      <c r="V22" s="8">
        <f t="shared" si="41"/>
        <v>0</v>
      </c>
      <c r="W22" s="25">
        <v>17</v>
      </c>
      <c r="X22" s="6" t="str">
        <f>IF(G22="BAN",MAX($X$6:X21)+1,"")</f>
        <v/>
      </c>
      <c r="Y22" s="6" t="str">
        <f>IF(G22="POK",MAX($Y$6:Y21)+1,"")</f>
        <v/>
      </c>
    </row>
    <row r="23" spans="1:25" ht="19.5" customHeight="1" x14ac:dyDescent="0.2">
      <c r="A23" s="25">
        <v>18</v>
      </c>
      <c r="B23" s="55"/>
      <c r="C23" s="32" t="str">
        <f t="shared" si="28"/>
        <v/>
      </c>
      <c r="D23" s="32" t="str">
        <f t="shared" si="29"/>
        <v/>
      </c>
      <c r="E23" s="50"/>
      <c r="F23" s="48"/>
      <c r="G23" s="48"/>
      <c r="H23" s="48"/>
      <c r="I23" s="47"/>
      <c r="J23" s="49"/>
      <c r="K23" s="19">
        <f t="shared" si="30"/>
        <v>0</v>
      </c>
      <c r="L23" s="2">
        <f t="shared" si="31"/>
        <v>0</v>
      </c>
      <c r="M23" s="37" t="str">
        <f t="shared" si="32"/>
        <v/>
      </c>
      <c r="N23" s="4">
        <f t="shared" si="33"/>
        <v>0</v>
      </c>
      <c r="O23" s="5">
        <f t="shared" si="34"/>
        <v>0</v>
      </c>
      <c r="P23" s="7">
        <f t="shared" si="35"/>
        <v>0</v>
      </c>
      <c r="Q23" s="2">
        <f t="shared" si="36"/>
        <v>0</v>
      </c>
      <c r="R23" s="37" t="str">
        <f t="shared" si="37"/>
        <v/>
      </c>
      <c r="S23" s="19">
        <f t="shared" si="38"/>
        <v>0</v>
      </c>
      <c r="T23" s="3">
        <f t="shared" si="39"/>
        <v>0</v>
      </c>
      <c r="U23" s="7">
        <f t="shared" si="40"/>
        <v>0</v>
      </c>
      <c r="V23" s="8">
        <f t="shared" si="41"/>
        <v>0</v>
      </c>
      <c r="W23" s="25">
        <v>18</v>
      </c>
      <c r="X23" s="6" t="str">
        <f>IF(G23="BAN",MAX($X$6:X22)+1,"")</f>
        <v/>
      </c>
      <c r="Y23" s="6" t="str">
        <f>IF(G23="POK",MAX($Y$6:Y22)+1,"")</f>
        <v/>
      </c>
    </row>
    <row r="24" spans="1:25" ht="19.5" customHeight="1" x14ac:dyDescent="0.2">
      <c r="A24" s="25">
        <v>19</v>
      </c>
      <c r="B24" s="55"/>
      <c r="C24" s="32" t="str">
        <f t="shared" si="28"/>
        <v/>
      </c>
      <c r="D24" s="32" t="str">
        <f t="shared" si="29"/>
        <v/>
      </c>
      <c r="E24" s="50"/>
      <c r="F24" s="48"/>
      <c r="G24" s="48"/>
      <c r="H24" s="48"/>
      <c r="I24" s="47"/>
      <c r="J24" s="49"/>
      <c r="K24" s="19">
        <f t="shared" si="30"/>
        <v>0</v>
      </c>
      <c r="L24" s="2">
        <f t="shared" si="31"/>
        <v>0</v>
      </c>
      <c r="M24" s="37" t="str">
        <f t="shared" si="32"/>
        <v/>
      </c>
      <c r="N24" s="4">
        <f t="shared" si="33"/>
        <v>0</v>
      </c>
      <c r="O24" s="5">
        <f t="shared" si="34"/>
        <v>0</v>
      </c>
      <c r="P24" s="7">
        <f t="shared" si="35"/>
        <v>0</v>
      </c>
      <c r="Q24" s="2">
        <f t="shared" si="36"/>
        <v>0</v>
      </c>
      <c r="R24" s="37" t="str">
        <f t="shared" si="37"/>
        <v/>
      </c>
      <c r="S24" s="19">
        <f t="shared" si="38"/>
        <v>0</v>
      </c>
      <c r="T24" s="3">
        <f t="shared" si="39"/>
        <v>0</v>
      </c>
      <c r="U24" s="7">
        <f t="shared" si="40"/>
        <v>0</v>
      </c>
      <c r="V24" s="8">
        <f t="shared" si="41"/>
        <v>0</v>
      </c>
      <c r="W24" s="25">
        <v>19</v>
      </c>
      <c r="X24" s="6" t="str">
        <f>IF(G24="BAN",MAX($X$6:X23)+1,"")</f>
        <v/>
      </c>
      <c r="Y24" s="6" t="str">
        <f>IF(G24="POK",MAX($Y$6:Y23)+1,"")</f>
        <v/>
      </c>
    </row>
    <row r="25" spans="1:25" ht="19.5" customHeight="1" x14ac:dyDescent="0.2">
      <c r="A25" s="25">
        <v>20</v>
      </c>
      <c r="B25" s="55"/>
      <c r="C25" s="32" t="str">
        <f t="shared" si="28"/>
        <v/>
      </c>
      <c r="D25" s="32" t="str">
        <f t="shared" si="29"/>
        <v/>
      </c>
      <c r="E25" s="50"/>
      <c r="F25" s="48"/>
      <c r="G25" s="48"/>
      <c r="H25" s="48"/>
      <c r="I25" s="47"/>
      <c r="J25" s="49"/>
      <c r="K25" s="19">
        <f t="shared" si="30"/>
        <v>0</v>
      </c>
      <c r="L25" s="2">
        <f t="shared" si="31"/>
        <v>0</v>
      </c>
      <c r="M25" s="37" t="str">
        <f t="shared" si="32"/>
        <v/>
      </c>
      <c r="N25" s="4">
        <f t="shared" si="33"/>
        <v>0</v>
      </c>
      <c r="O25" s="5">
        <f t="shared" si="34"/>
        <v>0</v>
      </c>
      <c r="P25" s="7">
        <f t="shared" si="35"/>
        <v>0</v>
      </c>
      <c r="Q25" s="2">
        <f t="shared" si="36"/>
        <v>0</v>
      </c>
      <c r="R25" s="37" t="str">
        <f t="shared" si="37"/>
        <v/>
      </c>
      <c r="S25" s="19">
        <f t="shared" si="38"/>
        <v>0</v>
      </c>
      <c r="T25" s="3">
        <f t="shared" si="39"/>
        <v>0</v>
      </c>
      <c r="U25" s="7">
        <f t="shared" si="40"/>
        <v>0</v>
      </c>
      <c r="V25" s="8">
        <f t="shared" si="41"/>
        <v>0</v>
      </c>
      <c r="W25" s="25">
        <v>20</v>
      </c>
      <c r="X25" s="6" t="str">
        <f>IF(G25="BAN",MAX($X$6:X24)+1,"")</f>
        <v/>
      </c>
      <c r="Y25" s="6" t="str">
        <f>IF(G25="POK",MAX($Y$6:Y24)+1,"")</f>
        <v/>
      </c>
    </row>
    <row r="26" spans="1:25" ht="19.5" customHeight="1" x14ac:dyDescent="0.2">
      <c r="A26" s="25">
        <v>21</v>
      </c>
      <c r="B26" s="55"/>
      <c r="C26" s="32" t="str">
        <f t="shared" si="28"/>
        <v/>
      </c>
      <c r="D26" s="32" t="str">
        <f t="shared" si="29"/>
        <v/>
      </c>
      <c r="E26" s="50"/>
      <c r="F26" s="48"/>
      <c r="G26" s="48"/>
      <c r="H26" s="48"/>
      <c r="I26" s="47"/>
      <c r="J26" s="49"/>
      <c r="K26" s="19">
        <f t="shared" si="30"/>
        <v>0</v>
      </c>
      <c r="L26" s="2">
        <f t="shared" si="31"/>
        <v>0</v>
      </c>
      <c r="M26" s="37" t="str">
        <f t="shared" si="32"/>
        <v/>
      </c>
      <c r="N26" s="4">
        <f t="shared" si="33"/>
        <v>0</v>
      </c>
      <c r="O26" s="5">
        <f t="shared" si="34"/>
        <v>0</v>
      </c>
      <c r="P26" s="7">
        <f t="shared" si="35"/>
        <v>0</v>
      </c>
      <c r="Q26" s="2">
        <f t="shared" si="36"/>
        <v>0</v>
      </c>
      <c r="R26" s="37" t="str">
        <f t="shared" si="37"/>
        <v/>
      </c>
      <c r="S26" s="19">
        <f t="shared" si="38"/>
        <v>0</v>
      </c>
      <c r="T26" s="3">
        <f t="shared" si="39"/>
        <v>0</v>
      </c>
      <c r="U26" s="7">
        <f t="shared" si="40"/>
        <v>0</v>
      </c>
      <c r="V26" s="8">
        <f t="shared" si="41"/>
        <v>0</v>
      </c>
      <c r="W26" s="25">
        <v>21</v>
      </c>
      <c r="X26" s="6" t="str">
        <f>IF(G26="BAN",MAX($X$6:X25)+1,"")</f>
        <v/>
      </c>
      <c r="Y26" s="6" t="str">
        <f>IF(G26="POK",MAX($Y$6:Y25)+1,"")</f>
        <v/>
      </c>
    </row>
    <row r="27" spans="1:25" ht="19.5" customHeight="1" x14ac:dyDescent="0.2">
      <c r="A27" s="25">
        <v>22</v>
      </c>
      <c r="B27" s="55"/>
      <c r="C27" s="32" t="str">
        <f t="shared" si="28"/>
        <v/>
      </c>
      <c r="D27" s="32" t="str">
        <f t="shared" si="29"/>
        <v/>
      </c>
      <c r="E27" s="50"/>
      <c r="F27" s="48"/>
      <c r="G27" s="48"/>
      <c r="H27" s="48"/>
      <c r="I27" s="47"/>
      <c r="J27" s="49"/>
      <c r="K27" s="19">
        <f t="shared" si="30"/>
        <v>0</v>
      </c>
      <c r="L27" s="2">
        <f t="shared" si="31"/>
        <v>0</v>
      </c>
      <c r="M27" s="37" t="str">
        <f t="shared" si="32"/>
        <v/>
      </c>
      <c r="N27" s="4">
        <f t="shared" si="33"/>
        <v>0</v>
      </c>
      <c r="O27" s="5">
        <f t="shared" si="34"/>
        <v>0</v>
      </c>
      <c r="P27" s="7">
        <f t="shared" si="35"/>
        <v>0</v>
      </c>
      <c r="Q27" s="2">
        <f t="shared" si="36"/>
        <v>0</v>
      </c>
      <c r="R27" s="37" t="str">
        <f t="shared" si="37"/>
        <v/>
      </c>
      <c r="S27" s="19">
        <f t="shared" si="38"/>
        <v>0</v>
      </c>
      <c r="T27" s="3">
        <f t="shared" si="39"/>
        <v>0</v>
      </c>
      <c r="U27" s="7">
        <f t="shared" si="40"/>
        <v>0</v>
      </c>
      <c r="V27" s="8">
        <f t="shared" si="41"/>
        <v>0</v>
      </c>
      <c r="W27" s="25">
        <v>22</v>
      </c>
      <c r="X27" s="6" t="str">
        <f>IF(G27="BAN",MAX($X$6:X26)+1,"")</f>
        <v/>
      </c>
      <c r="Y27" s="6" t="str">
        <f>IF(G27="POK",MAX($Y$6:Y26)+1,"")</f>
        <v/>
      </c>
    </row>
    <row r="28" spans="1:25" ht="19.5" customHeight="1" x14ac:dyDescent="0.2">
      <c r="A28" s="25">
        <v>23</v>
      </c>
      <c r="B28" s="55"/>
      <c r="C28" s="32" t="str">
        <f t="shared" si="28"/>
        <v/>
      </c>
      <c r="D28" s="32" t="str">
        <f t="shared" si="29"/>
        <v/>
      </c>
      <c r="E28" s="50"/>
      <c r="F28" s="48"/>
      <c r="G28" s="48"/>
      <c r="H28" s="48"/>
      <c r="I28" s="47"/>
      <c r="J28" s="49"/>
      <c r="K28" s="19">
        <f t="shared" si="30"/>
        <v>0</v>
      </c>
      <c r="L28" s="2">
        <f t="shared" si="31"/>
        <v>0</v>
      </c>
      <c r="M28" s="37" t="str">
        <f t="shared" si="32"/>
        <v/>
      </c>
      <c r="N28" s="4">
        <f t="shared" si="33"/>
        <v>0</v>
      </c>
      <c r="O28" s="5">
        <f t="shared" si="34"/>
        <v>0</v>
      </c>
      <c r="P28" s="7">
        <f t="shared" si="35"/>
        <v>0</v>
      </c>
      <c r="Q28" s="2">
        <f t="shared" si="36"/>
        <v>0</v>
      </c>
      <c r="R28" s="37" t="str">
        <f t="shared" si="37"/>
        <v/>
      </c>
      <c r="S28" s="19">
        <f t="shared" si="38"/>
        <v>0</v>
      </c>
      <c r="T28" s="3">
        <f t="shared" si="39"/>
        <v>0</v>
      </c>
      <c r="U28" s="7">
        <f t="shared" si="40"/>
        <v>0</v>
      </c>
      <c r="V28" s="8">
        <f t="shared" si="41"/>
        <v>0</v>
      </c>
      <c r="W28" s="25">
        <v>23</v>
      </c>
      <c r="X28" s="6" t="str">
        <f>IF(G28="BAN",MAX($X$6:X27)+1,"")</f>
        <v/>
      </c>
      <c r="Y28" s="6" t="str">
        <f>IF(G28="POK",MAX($Y$6:Y27)+1,"")</f>
        <v/>
      </c>
    </row>
    <row r="29" spans="1:25" ht="19.5" customHeight="1" x14ac:dyDescent="0.2">
      <c r="A29" s="25">
        <v>24</v>
      </c>
      <c r="B29" s="55"/>
      <c r="C29" s="32" t="str">
        <f t="shared" si="28"/>
        <v/>
      </c>
      <c r="D29" s="32" t="str">
        <f t="shared" si="29"/>
        <v/>
      </c>
      <c r="E29" s="50"/>
      <c r="F29" s="48"/>
      <c r="G29" s="48"/>
      <c r="H29" s="48"/>
      <c r="I29" s="47"/>
      <c r="J29" s="49"/>
      <c r="K29" s="19">
        <f t="shared" si="30"/>
        <v>0</v>
      </c>
      <c r="L29" s="2">
        <f t="shared" si="31"/>
        <v>0</v>
      </c>
      <c r="M29" s="37" t="str">
        <f t="shared" si="32"/>
        <v/>
      </c>
      <c r="N29" s="4">
        <f t="shared" si="33"/>
        <v>0</v>
      </c>
      <c r="O29" s="5">
        <f t="shared" si="34"/>
        <v>0</v>
      </c>
      <c r="P29" s="7">
        <f t="shared" si="35"/>
        <v>0</v>
      </c>
      <c r="Q29" s="2">
        <f t="shared" si="36"/>
        <v>0</v>
      </c>
      <c r="R29" s="37" t="str">
        <f t="shared" si="37"/>
        <v/>
      </c>
      <c r="S29" s="19">
        <f t="shared" si="38"/>
        <v>0</v>
      </c>
      <c r="T29" s="3">
        <f t="shared" si="39"/>
        <v>0</v>
      </c>
      <c r="U29" s="7">
        <f t="shared" si="40"/>
        <v>0</v>
      </c>
      <c r="V29" s="8">
        <f t="shared" si="41"/>
        <v>0</v>
      </c>
      <c r="W29" s="25">
        <v>24</v>
      </c>
      <c r="X29" s="6" t="str">
        <f>IF(G29="BAN",MAX($X$6:X28)+1,"")</f>
        <v/>
      </c>
      <c r="Y29" s="6" t="str">
        <f>IF(G29="POK",MAX($Y$6:Y28)+1,"")</f>
        <v/>
      </c>
    </row>
    <row r="30" spans="1:25" ht="19.5" customHeight="1" x14ac:dyDescent="0.2">
      <c r="A30" s="25">
        <v>25</v>
      </c>
      <c r="B30" s="55"/>
      <c r="C30" s="32" t="str">
        <f t="shared" si="28"/>
        <v/>
      </c>
      <c r="D30" s="32" t="str">
        <f t="shared" si="29"/>
        <v/>
      </c>
      <c r="E30" s="50"/>
      <c r="F30" s="48"/>
      <c r="G30" s="48"/>
      <c r="H30" s="48"/>
      <c r="I30" s="47"/>
      <c r="J30" s="49"/>
      <c r="K30" s="19">
        <f t="shared" si="30"/>
        <v>0</v>
      </c>
      <c r="L30" s="2">
        <f t="shared" si="31"/>
        <v>0</v>
      </c>
      <c r="M30" s="37" t="str">
        <f t="shared" si="32"/>
        <v/>
      </c>
      <c r="N30" s="4">
        <f t="shared" si="33"/>
        <v>0</v>
      </c>
      <c r="O30" s="5">
        <f t="shared" si="34"/>
        <v>0</v>
      </c>
      <c r="P30" s="7">
        <f t="shared" si="35"/>
        <v>0</v>
      </c>
      <c r="Q30" s="2">
        <f t="shared" si="36"/>
        <v>0</v>
      </c>
      <c r="R30" s="37" t="str">
        <f t="shared" si="37"/>
        <v/>
      </c>
      <c r="S30" s="19">
        <f t="shared" si="38"/>
        <v>0</v>
      </c>
      <c r="T30" s="3">
        <f t="shared" si="39"/>
        <v>0</v>
      </c>
      <c r="U30" s="7">
        <f t="shared" si="40"/>
        <v>0</v>
      </c>
      <c r="V30" s="8">
        <f t="shared" si="41"/>
        <v>0</v>
      </c>
      <c r="W30" s="25">
        <v>25</v>
      </c>
      <c r="X30" s="6" t="str">
        <f>IF(G30="BAN",MAX($X$6:X29)+1,"")</f>
        <v/>
      </c>
      <c r="Y30" s="6" t="str">
        <f>IF(G30="POK",MAX($Y$6:Y29)+1,"")</f>
        <v/>
      </c>
    </row>
    <row r="31" spans="1:25" ht="19.5" customHeight="1" x14ac:dyDescent="0.2">
      <c r="A31" s="25">
        <v>26</v>
      </c>
      <c r="B31" s="55"/>
      <c r="C31" s="32" t="str">
        <f t="shared" si="28"/>
        <v/>
      </c>
      <c r="D31" s="32" t="str">
        <f t="shared" si="29"/>
        <v/>
      </c>
      <c r="E31" s="50"/>
      <c r="F31" s="48"/>
      <c r="G31" s="48"/>
      <c r="H31" s="48"/>
      <c r="I31" s="47"/>
      <c r="J31" s="49"/>
      <c r="K31" s="19">
        <f t="shared" si="30"/>
        <v>0</v>
      </c>
      <c r="L31" s="2">
        <f t="shared" si="31"/>
        <v>0</v>
      </c>
      <c r="M31" s="37" t="str">
        <f t="shared" si="32"/>
        <v/>
      </c>
      <c r="N31" s="4">
        <f t="shared" si="33"/>
        <v>0</v>
      </c>
      <c r="O31" s="5">
        <f t="shared" si="34"/>
        <v>0</v>
      </c>
      <c r="P31" s="7">
        <f t="shared" si="35"/>
        <v>0</v>
      </c>
      <c r="Q31" s="2">
        <f t="shared" si="36"/>
        <v>0</v>
      </c>
      <c r="R31" s="37" t="str">
        <f t="shared" si="37"/>
        <v/>
      </c>
      <c r="S31" s="19">
        <f t="shared" si="38"/>
        <v>0</v>
      </c>
      <c r="T31" s="3">
        <f t="shared" si="39"/>
        <v>0</v>
      </c>
      <c r="U31" s="7">
        <f t="shared" si="40"/>
        <v>0</v>
      </c>
      <c r="V31" s="8">
        <f t="shared" si="41"/>
        <v>0</v>
      </c>
      <c r="W31" s="25">
        <v>26</v>
      </c>
      <c r="X31" s="6" t="str">
        <f>IF(G31="BAN",MAX($X$6:X30)+1,"")</f>
        <v/>
      </c>
      <c r="Y31" s="6" t="str">
        <f>IF(G31="POK",MAX($Y$6:Y30)+1,"")</f>
        <v/>
      </c>
    </row>
    <row r="32" spans="1:25" ht="19.5" customHeight="1" x14ac:dyDescent="0.2">
      <c r="A32" s="25">
        <v>27</v>
      </c>
      <c r="B32" s="55"/>
      <c r="C32" s="32" t="str">
        <f t="shared" si="28"/>
        <v/>
      </c>
      <c r="D32" s="32" t="str">
        <f t="shared" si="29"/>
        <v/>
      </c>
      <c r="E32" s="50"/>
      <c r="F32" s="48"/>
      <c r="G32" s="48"/>
      <c r="H32" s="48"/>
      <c r="I32" s="47"/>
      <c r="J32" s="49"/>
      <c r="K32" s="19">
        <f t="shared" si="30"/>
        <v>0</v>
      </c>
      <c r="L32" s="2">
        <f t="shared" si="31"/>
        <v>0</v>
      </c>
      <c r="M32" s="37" t="str">
        <f t="shared" si="32"/>
        <v/>
      </c>
      <c r="N32" s="4">
        <f t="shared" si="33"/>
        <v>0</v>
      </c>
      <c r="O32" s="5">
        <f t="shared" si="34"/>
        <v>0</v>
      </c>
      <c r="P32" s="7">
        <f t="shared" si="35"/>
        <v>0</v>
      </c>
      <c r="Q32" s="2">
        <f t="shared" si="36"/>
        <v>0</v>
      </c>
      <c r="R32" s="37" t="str">
        <f t="shared" si="37"/>
        <v/>
      </c>
      <c r="S32" s="19">
        <f t="shared" si="38"/>
        <v>0</v>
      </c>
      <c r="T32" s="3">
        <f t="shared" si="39"/>
        <v>0</v>
      </c>
      <c r="U32" s="7">
        <f t="shared" si="40"/>
        <v>0</v>
      </c>
      <c r="V32" s="8">
        <f t="shared" si="41"/>
        <v>0</v>
      </c>
      <c r="W32" s="25">
        <v>27</v>
      </c>
      <c r="X32" s="6" t="str">
        <f>IF(G32="BAN",MAX($X$6:X31)+1,"")</f>
        <v/>
      </c>
      <c r="Y32" s="6" t="str">
        <f>IF(G32="POK",MAX($Y$6:Y31)+1,"")</f>
        <v/>
      </c>
    </row>
    <row r="33" spans="1:25" ht="19.5" customHeight="1" x14ac:dyDescent="0.2">
      <c r="A33" s="25">
        <v>28</v>
      </c>
      <c r="B33" s="55"/>
      <c r="C33" s="32" t="str">
        <f t="shared" si="28"/>
        <v/>
      </c>
      <c r="D33" s="32" t="str">
        <f t="shared" si="29"/>
        <v/>
      </c>
      <c r="E33" s="50"/>
      <c r="F33" s="48"/>
      <c r="G33" s="48"/>
      <c r="H33" s="48"/>
      <c r="I33" s="47"/>
      <c r="J33" s="49"/>
      <c r="K33" s="19">
        <f t="shared" si="30"/>
        <v>0</v>
      </c>
      <c r="L33" s="2">
        <f t="shared" si="31"/>
        <v>0</v>
      </c>
      <c r="M33" s="37" t="str">
        <f t="shared" si="32"/>
        <v/>
      </c>
      <c r="N33" s="4">
        <f t="shared" si="33"/>
        <v>0</v>
      </c>
      <c r="O33" s="5">
        <f t="shared" si="34"/>
        <v>0</v>
      </c>
      <c r="P33" s="7">
        <f t="shared" si="35"/>
        <v>0</v>
      </c>
      <c r="Q33" s="2">
        <f t="shared" si="36"/>
        <v>0</v>
      </c>
      <c r="R33" s="37" t="str">
        <f t="shared" si="37"/>
        <v/>
      </c>
      <c r="S33" s="19">
        <f t="shared" si="38"/>
        <v>0</v>
      </c>
      <c r="T33" s="3">
        <f t="shared" si="39"/>
        <v>0</v>
      </c>
      <c r="U33" s="7">
        <f t="shared" si="40"/>
        <v>0</v>
      </c>
      <c r="V33" s="8">
        <f t="shared" si="41"/>
        <v>0</v>
      </c>
      <c r="W33" s="25">
        <v>28</v>
      </c>
      <c r="X33" s="6" t="str">
        <f>IF(G33="BAN",MAX($X$6:X32)+1,"")</f>
        <v/>
      </c>
      <c r="Y33" s="6" t="str">
        <f>IF(G33="POK",MAX($Y$6:Y32)+1,"")</f>
        <v/>
      </c>
    </row>
    <row r="34" spans="1:25" ht="19.5" customHeight="1" x14ac:dyDescent="0.2">
      <c r="A34" s="25">
        <v>29</v>
      </c>
      <c r="B34" s="55"/>
      <c r="C34" s="32" t="str">
        <f t="shared" si="28"/>
        <v/>
      </c>
      <c r="D34" s="32" t="str">
        <f t="shared" si="29"/>
        <v/>
      </c>
      <c r="E34" s="50"/>
      <c r="F34" s="48"/>
      <c r="G34" s="48"/>
      <c r="H34" s="48"/>
      <c r="I34" s="47"/>
      <c r="J34" s="49"/>
      <c r="K34" s="19">
        <f t="shared" si="30"/>
        <v>0</v>
      </c>
      <c r="L34" s="2">
        <f t="shared" si="31"/>
        <v>0</v>
      </c>
      <c r="M34" s="37" t="str">
        <f t="shared" si="32"/>
        <v/>
      </c>
      <c r="N34" s="4">
        <f t="shared" si="33"/>
        <v>0</v>
      </c>
      <c r="O34" s="5">
        <f t="shared" si="34"/>
        <v>0</v>
      </c>
      <c r="P34" s="7">
        <f t="shared" si="35"/>
        <v>0</v>
      </c>
      <c r="Q34" s="2">
        <f t="shared" si="36"/>
        <v>0</v>
      </c>
      <c r="R34" s="37" t="str">
        <f t="shared" si="37"/>
        <v/>
      </c>
      <c r="S34" s="19">
        <f t="shared" si="38"/>
        <v>0</v>
      </c>
      <c r="T34" s="3">
        <f t="shared" si="39"/>
        <v>0</v>
      </c>
      <c r="U34" s="7">
        <f t="shared" si="40"/>
        <v>0</v>
      </c>
      <c r="V34" s="8">
        <f t="shared" si="41"/>
        <v>0</v>
      </c>
      <c r="W34" s="25">
        <v>29</v>
      </c>
      <c r="X34" s="6" t="str">
        <f>IF(G34="BAN",MAX($X$6:X33)+1,"")</f>
        <v/>
      </c>
      <c r="Y34" s="6" t="str">
        <f>IF(G34="POK",MAX($Y$6:Y33)+1,"")</f>
        <v/>
      </c>
    </row>
    <row r="35" spans="1:25" ht="19.5" customHeight="1" x14ac:dyDescent="0.2">
      <c r="A35" s="25">
        <v>30</v>
      </c>
      <c r="B35" s="55"/>
      <c r="C35" s="32" t="str">
        <f t="shared" si="28"/>
        <v/>
      </c>
      <c r="D35" s="32" t="str">
        <f t="shared" si="29"/>
        <v/>
      </c>
      <c r="E35" s="50"/>
      <c r="F35" s="48"/>
      <c r="G35" s="48"/>
      <c r="H35" s="48"/>
      <c r="I35" s="47"/>
      <c r="J35" s="49"/>
      <c r="K35" s="19">
        <f t="shared" si="30"/>
        <v>0</v>
      </c>
      <c r="L35" s="2">
        <f t="shared" si="31"/>
        <v>0</v>
      </c>
      <c r="M35" s="37" t="str">
        <f t="shared" si="32"/>
        <v/>
      </c>
      <c r="N35" s="4">
        <f t="shared" si="33"/>
        <v>0</v>
      </c>
      <c r="O35" s="5">
        <f t="shared" si="34"/>
        <v>0</v>
      </c>
      <c r="P35" s="7">
        <f t="shared" si="35"/>
        <v>0</v>
      </c>
      <c r="Q35" s="2">
        <f t="shared" si="36"/>
        <v>0</v>
      </c>
      <c r="R35" s="37" t="str">
        <f t="shared" si="37"/>
        <v/>
      </c>
      <c r="S35" s="19">
        <f t="shared" si="38"/>
        <v>0</v>
      </c>
      <c r="T35" s="3">
        <f t="shared" si="39"/>
        <v>0</v>
      </c>
      <c r="U35" s="7">
        <f t="shared" si="40"/>
        <v>0</v>
      </c>
      <c r="V35" s="8">
        <f t="shared" si="41"/>
        <v>0</v>
      </c>
      <c r="W35" s="25">
        <v>30</v>
      </c>
      <c r="X35" s="6" t="str">
        <f>IF(G35="BAN",MAX($X$6:X34)+1,"")</f>
        <v/>
      </c>
      <c r="Y35" s="6" t="str">
        <f>IF(G35="POK",MAX($Y$6:Y34)+1,"")</f>
        <v/>
      </c>
    </row>
    <row r="36" spans="1:25" ht="19.5" customHeight="1" x14ac:dyDescent="0.2">
      <c r="A36" s="25">
        <v>31</v>
      </c>
      <c r="B36" s="55"/>
      <c r="C36" s="32" t="str">
        <f t="shared" si="28"/>
        <v/>
      </c>
      <c r="D36" s="32" t="str">
        <f t="shared" si="29"/>
        <v/>
      </c>
      <c r="E36" s="50"/>
      <c r="F36" s="48"/>
      <c r="G36" s="48"/>
      <c r="H36" s="48"/>
      <c r="I36" s="47"/>
      <c r="J36" s="49"/>
      <c r="K36" s="19">
        <f t="shared" si="30"/>
        <v>0</v>
      </c>
      <c r="L36" s="2">
        <f t="shared" si="31"/>
        <v>0</v>
      </c>
      <c r="M36" s="37" t="str">
        <f t="shared" si="32"/>
        <v/>
      </c>
      <c r="N36" s="4">
        <f t="shared" si="33"/>
        <v>0</v>
      </c>
      <c r="O36" s="5">
        <f t="shared" si="34"/>
        <v>0</v>
      </c>
      <c r="P36" s="7">
        <f t="shared" si="35"/>
        <v>0</v>
      </c>
      <c r="Q36" s="2">
        <f t="shared" si="36"/>
        <v>0</v>
      </c>
      <c r="R36" s="37" t="str">
        <f t="shared" si="37"/>
        <v/>
      </c>
      <c r="S36" s="19">
        <f t="shared" si="38"/>
        <v>0</v>
      </c>
      <c r="T36" s="3">
        <f t="shared" si="39"/>
        <v>0</v>
      </c>
      <c r="U36" s="7">
        <f t="shared" si="40"/>
        <v>0</v>
      </c>
      <c r="V36" s="8">
        <f t="shared" si="41"/>
        <v>0</v>
      </c>
      <c r="W36" s="25">
        <v>31</v>
      </c>
      <c r="X36" s="6" t="str">
        <f>IF(G36="BAN",MAX($X$6:X35)+1,"")</f>
        <v/>
      </c>
      <c r="Y36" s="6" t="str">
        <f>IF(G36="POK",MAX($Y$6:Y35)+1,"")</f>
        <v/>
      </c>
    </row>
    <row r="37" spans="1:25" ht="19.5" customHeight="1" x14ac:dyDescent="0.2">
      <c r="A37" s="25">
        <v>32</v>
      </c>
      <c r="B37" s="55"/>
      <c r="C37" s="32" t="str">
        <f t="shared" si="28"/>
        <v/>
      </c>
      <c r="D37" s="32" t="str">
        <f t="shared" si="29"/>
        <v/>
      </c>
      <c r="E37" s="50"/>
      <c r="F37" s="48"/>
      <c r="G37" s="48"/>
      <c r="H37" s="48"/>
      <c r="I37" s="47"/>
      <c r="J37" s="49"/>
      <c r="K37" s="19">
        <f t="shared" si="30"/>
        <v>0</v>
      </c>
      <c r="L37" s="2">
        <f t="shared" si="31"/>
        <v>0</v>
      </c>
      <c r="M37" s="37" t="str">
        <f t="shared" si="32"/>
        <v/>
      </c>
      <c r="N37" s="4">
        <f t="shared" si="33"/>
        <v>0</v>
      </c>
      <c r="O37" s="5">
        <f t="shared" si="34"/>
        <v>0</v>
      </c>
      <c r="P37" s="7">
        <f t="shared" si="35"/>
        <v>0</v>
      </c>
      <c r="Q37" s="2">
        <f t="shared" si="36"/>
        <v>0</v>
      </c>
      <c r="R37" s="37" t="str">
        <f t="shared" si="37"/>
        <v/>
      </c>
      <c r="S37" s="19">
        <f t="shared" si="38"/>
        <v>0</v>
      </c>
      <c r="T37" s="3">
        <f t="shared" si="39"/>
        <v>0</v>
      </c>
      <c r="U37" s="7">
        <f t="shared" si="40"/>
        <v>0</v>
      </c>
      <c r="V37" s="8">
        <f t="shared" si="41"/>
        <v>0</v>
      </c>
      <c r="W37" s="25">
        <v>32</v>
      </c>
      <c r="X37" s="6" t="str">
        <f>IF(G37="BAN",MAX($X$6:X36)+1,"")</f>
        <v/>
      </c>
      <c r="Y37" s="6" t="str">
        <f>IF(G37="POK",MAX($Y$6:Y36)+1,"")</f>
        <v/>
      </c>
    </row>
    <row r="38" spans="1:25" ht="19.5" customHeight="1" x14ac:dyDescent="0.2">
      <c r="A38" s="25">
        <v>33</v>
      </c>
      <c r="B38" s="55"/>
      <c r="C38" s="32" t="str">
        <f t="shared" si="28"/>
        <v/>
      </c>
      <c r="D38" s="32" t="str">
        <f t="shared" si="29"/>
        <v/>
      </c>
      <c r="E38" s="50"/>
      <c r="F38" s="48"/>
      <c r="G38" s="48"/>
      <c r="H38" s="48"/>
      <c r="I38" s="47"/>
      <c r="J38" s="49"/>
      <c r="K38" s="19">
        <f t="shared" si="30"/>
        <v>0</v>
      </c>
      <c r="L38" s="2">
        <f t="shared" si="31"/>
        <v>0</v>
      </c>
      <c r="M38" s="37" t="str">
        <f t="shared" si="32"/>
        <v/>
      </c>
      <c r="N38" s="4">
        <f t="shared" si="33"/>
        <v>0</v>
      </c>
      <c r="O38" s="5">
        <f t="shared" si="34"/>
        <v>0</v>
      </c>
      <c r="P38" s="7">
        <f t="shared" si="35"/>
        <v>0</v>
      </c>
      <c r="Q38" s="2">
        <f t="shared" si="36"/>
        <v>0</v>
      </c>
      <c r="R38" s="37" t="str">
        <f t="shared" si="37"/>
        <v/>
      </c>
      <c r="S38" s="19">
        <f t="shared" si="38"/>
        <v>0</v>
      </c>
      <c r="T38" s="3">
        <f t="shared" si="39"/>
        <v>0</v>
      </c>
      <c r="U38" s="7">
        <f t="shared" si="40"/>
        <v>0</v>
      </c>
      <c r="V38" s="8">
        <f t="shared" si="41"/>
        <v>0</v>
      </c>
      <c r="W38" s="25">
        <v>33</v>
      </c>
      <c r="X38" s="6" t="str">
        <f>IF(G38="BAN",MAX($X$6:X37)+1,"")</f>
        <v/>
      </c>
      <c r="Y38" s="6" t="str">
        <f>IF(G38="POK",MAX($Y$6:Y37)+1,"")</f>
        <v/>
      </c>
    </row>
    <row r="39" spans="1:25" ht="19.5" customHeight="1" x14ac:dyDescent="0.2">
      <c r="A39" s="25">
        <v>34</v>
      </c>
      <c r="B39" s="55"/>
      <c r="C39" s="32" t="str">
        <f t="shared" si="28"/>
        <v/>
      </c>
      <c r="D39" s="32" t="str">
        <f t="shared" si="29"/>
        <v/>
      </c>
      <c r="E39" s="50"/>
      <c r="F39" s="48"/>
      <c r="G39" s="48"/>
      <c r="H39" s="48"/>
      <c r="I39" s="47"/>
      <c r="J39" s="49"/>
      <c r="K39" s="19">
        <f t="shared" si="30"/>
        <v>0</v>
      </c>
      <c r="L39" s="2">
        <f t="shared" si="31"/>
        <v>0</v>
      </c>
      <c r="M39" s="37" t="str">
        <f t="shared" si="32"/>
        <v/>
      </c>
      <c r="N39" s="4">
        <f t="shared" si="33"/>
        <v>0</v>
      </c>
      <c r="O39" s="5">
        <f t="shared" si="34"/>
        <v>0</v>
      </c>
      <c r="P39" s="7">
        <f t="shared" si="35"/>
        <v>0</v>
      </c>
      <c r="Q39" s="2">
        <f t="shared" si="36"/>
        <v>0</v>
      </c>
      <c r="R39" s="37" t="str">
        <f t="shared" si="37"/>
        <v/>
      </c>
      <c r="S39" s="19">
        <f t="shared" si="38"/>
        <v>0</v>
      </c>
      <c r="T39" s="3">
        <f t="shared" si="39"/>
        <v>0</v>
      </c>
      <c r="U39" s="7">
        <f t="shared" si="40"/>
        <v>0</v>
      </c>
      <c r="V39" s="8">
        <f t="shared" si="41"/>
        <v>0</v>
      </c>
      <c r="W39" s="25">
        <v>34</v>
      </c>
      <c r="X39" s="6" t="str">
        <f>IF(G39="BAN",MAX($X$6:X38)+1,"")</f>
        <v/>
      </c>
      <c r="Y39" s="6" t="str">
        <f>IF(G39="POK",MAX($Y$6:Y38)+1,"")</f>
        <v/>
      </c>
    </row>
    <row r="40" spans="1:25" ht="19.5" customHeight="1" x14ac:dyDescent="0.2">
      <c r="A40" s="25">
        <v>35</v>
      </c>
      <c r="B40" s="55"/>
      <c r="C40" s="32" t="str">
        <f t="shared" si="28"/>
        <v/>
      </c>
      <c r="D40" s="32" t="str">
        <f t="shared" si="29"/>
        <v/>
      </c>
      <c r="E40" s="50"/>
      <c r="F40" s="48"/>
      <c r="G40" s="48"/>
      <c r="H40" s="48"/>
      <c r="I40" s="47"/>
      <c r="J40" s="49"/>
      <c r="K40" s="19">
        <f t="shared" si="30"/>
        <v>0</v>
      </c>
      <c r="L40" s="2">
        <f t="shared" si="31"/>
        <v>0</v>
      </c>
      <c r="M40" s="37" t="str">
        <f t="shared" si="32"/>
        <v/>
      </c>
      <c r="N40" s="4">
        <f t="shared" si="33"/>
        <v>0</v>
      </c>
      <c r="O40" s="5">
        <f t="shared" si="34"/>
        <v>0</v>
      </c>
      <c r="P40" s="7">
        <f t="shared" si="35"/>
        <v>0</v>
      </c>
      <c r="Q40" s="2">
        <f t="shared" si="36"/>
        <v>0</v>
      </c>
      <c r="R40" s="37" t="str">
        <f t="shared" si="37"/>
        <v/>
      </c>
      <c r="S40" s="19">
        <f t="shared" si="38"/>
        <v>0</v>
      </c>
      <c r="T40" s="3">
        <f t="shared" si="39"/>
        <v>0</v>
      </c>
      <c r="U40" s="7">
        <f t="shared" si="40"/>
        <v>0</v>
      </c>
      <c r="V40" s="8">
        <f t="shared" si="41"/>
        <v>0</v>
      </c>
      <c r="W40" s="25">
        <v>35</v>
      </c>
      <c r="X40" s="6" t="str">
        <f>IF(G40="BAN",MAX($X$6:X39)+1,"")</f>
        <v/>
      </c>
      <c r="Y40" s="6" t="str">
        <f>IF(G40="POK",MAX($Y$6:Y39)+1,"")</f>
        <v/>
      </c>
    </row>
    <row r="41" spans="1:25" ht="19.5" customHeight="1" x14ac:dyDescent="0.2">
      <c r="A41" s="25">
        <v>36</v>
      </c>
      <c r="B41" s="55"/>
      <c r="C41" s="32" t="str">
        <f t="shared" si="28"/>
        <v/>
      </c>
      <c r="D41" s="32" t="str">
        <f t="shared" si="29"/>
        <v/>
      </c>
      <c r="E41" s="50"/>
      <c r="F41" s="48"/>
      <c r="G41" s="48"/>
      <c r="H41" s="48"/>
      <c r="I41" s="47"/>
      <c r="J41" s="49"/>
      <c r="K41" s="19">
        <f t="shared" si="30"/>
        <v>0</v>
      </c>
      <c r="L41" s="2">
        <f t="shared" si="31"/>
        <v>0</v>
      </c>
      <c r="M41" s="37" t="str">
        <f t="shared" si="32"/>
        <v/>
      </c>
      <c r="N41" s="4">
        <f t="shared" si="33"/>
        <v>0</v>
      </c>
      <c r="O41" s="5">
        <f t="shared" si="34"/>
        <v>0</v>
      </c>
      <c r="P41" s="7">
        <f t="shared" si="35"/>
        <v>0</v>
      </c>
      <c r="Q41" s="2">
        <f t="shared" si="36"/>
        <v>0</v>
      </c>
      <c r="R41" s="37" t="str">
        <f t="shared" si="37"/>
        <v/>
      </c>
      <c r="S41" s="19">
        <f t="shared" si="38"/>
        <v>0</v>
      </c>
      <c r="T41" s="3">
        <f t="shared" si="39"/>
        <v>0</v>
      </c>
      <c r="U41" s="7">
        <f t="shared" si="40"/>
        <v>0</v>
      </c>
      <c r="V41" s="8">
        <f t="shared" si="41"/>
        <v>0</v>
      </c>
      <c r="W41" s="25">
        <v>36</v>
      </c>
      <c r="X41" s="6" t="str">
        <f>IF(G41="BAN",MAX($X$6:X40)+1,"")</f>
        <v/>
      </c>
      <c r="Y41" s="6" t="str">
        <f>IF(G41="POK",MAX($Y$6:Y40)+1,"")</f>
        <v/>
      </c>
    </row>
    <row r="42" spans="1:25" ht="19.5" customHeight="1" x14ac:dyDescent="0.2">
      <c r="A42" s="25">
        <v>37</v>
      </c>
      <c r="B42" s="55"/>
      <c r="C42" s="32" t="str">
        <f t="shared" si="28"/>
        <v/>
      </c>
      <c r="D42" s="32" t="str">
        <f t="shared" si="29"/>
        <v/>
      </c>
      <c r="E42" s="50"/>
      <c r="F42" s="48"/>
      <c r="G42" s="48"/>
      <c r="H42" s="48"/>
      <c r="I42" s="47"/>
      <c r="J42" s="49"/>
      <c r="K42" s="19">
        <f t="shared" si="30"/>
        <v>0</v>
      </c>
      <c r="L42" s="2">
        <f t="shared" si="31"/>
        <v>0</v>
      </c>
      <c r="M42" s="37" t="str">
        <f t="shared" si="32"/>
        <v/>
      </c>
      <c r="N42" s="4">
        <f t="shared" si="33"/>
        <v>0</v>
      </c>
      <c r="O42" s="5">
        <f t="shared" si="34"/>
        <v>0</v>
      </c>
      <c r="P42" s="7">
        <f t="shared" si="35"/>
        <v>0</v>
      </c>
      <c r="Q42" s="2">
        <f t="shared" si="36"/>
        <v>0</v>
      </c>
      <c r="R42" s="37" t="str">
        <f t="shared" si="37"/>
        <v/>
      </c>
      <c r="S42" s="19">
        <f t="shared" si="38"/>
        <v>0</v>
      </c>
      <c r="T42" s="3">
        <f t="shared" si="39"/>
        <v>0</v>
      </c>
      <c r="U42" s="7">
        <f t="shared" si="40"/>
        <v>0</v>
      </c>
      <c r="V42" s="8">
        <f t="shared" si="41"/>
        <v>0</v>
      </c>
      <c r="W42" s="25">
        <v>37</v>
      </c>
      <c r="X42" s="6" t="str">
        <f>IF(G42="BAN",MAX($X$6:X41)+1,"")</f>
        <v/>
      </c>
      <c r="Y42" s="6" t="str">
        <f>IF(G42="POK",MAX($Y$6:Y41)+1,"")</f>
        <v/>
      </c>
    </row>
    <row r="43" spans="1:25" ht="19.5" customHeight="1" x14ac:dyDescent="0.2">
      <c r="A43" s="25">
        <v>38</v>
      </c>
      <c r="B43" s="55"/>
      <c r="C43" s="32" t="str">
        <f t="shared" si="28"/>
        <v/>
      </c>
      <c r="D43" s="32" t="str">
        <f t="shared" si="29"/>
        <v/>
      </c>
      <c r="E43" s="50"/>
      <c r="F43" s="48"/>
      <c r="G43" s="48"/>
      <c r="H43" s="48"/>
      <c r="I43" s="47"/>
      <c r="J43" s="49"/>
      <c r="K43" s="19">
        <f t="shared" si="30"/>
        <v>0</v>
      </c>
      <c r="L43" s="2">
        <f t="shared" si="31"/>
        <v>0</v>
      </c>
      <c r="M43" s="37" t="str">
        <f t="shared" si="32"/>
        <v/>
      </c>
      <c r="N43" s="4">
        <f t="shared" si="33"/>
        <v>0</v>
      </c>
      <c r="O43" s="5">
        <f t="shared" si="34"/>
        <v>0</v>
      </c>
      <c r="P43" s="7">
        <f t="shared" si="35"/>
        <v>0</v>
      </c>
      <c r="Q43" s="2">
        <f t="shared" si="36"/>
        <v>0</v>
      </c>
      <c r="R43" s="37" t="str">
        <f t="shared" si="37"/>
        <v/>
      </c>
      <c r="S43" s="19">
        <f t="shared" si="38"/>
        <v>0</v>
      </c>
      <c r="T43" s="3">
        <f t="shared" si="39"/>
        <v>0</v>
      </c>
      <c r="U43" s="7">
        <f t="shared" si="40"/>
        <v>0</v>
      </c>
      <c r="V43" s="8">
        <f t="shared" si="41"/>
        <v>0</v>
      </c>
      <c r="W43" s="25">
        <v>38</v>
      </c>
      <c r="X43" s="6" t="str">
        <f>IF(G43="BAN",MAX($X$6:X42)+1,"")</f>
        <v/>
      </c>
      <c r="Y43" s="6" t="str">
        <f>IF(G43="POK",MAX($Y$6:Y42)+1,"")</f>
        <v/>
      </c>
    </row>
    <row r="44" spans="1:25" ht="19.5" customHeight="1" x14ac:dyDescent="0.2">
      <c r="A44" s="25">
        <v>39</v>
      </c>
      <c r="B44" s="55"/>
      <c r="C44" s="32" t="str">
        <f t="shared" si="28"/>
        <v/>
      </c>
      <c r="D44" s="32" t="str">
        <f t="shared" si="29"/>
        <v/>
      </c>
      <c r="E44" s="50"/>
      <c r="F44" s="48"/>
      <c r="G44" s="48"/>
      <c r="H44" s="48"/>
      <c r="I44" s="47"/>
      <c r="J44" s="49"/>
      <c r="K44" s="19">
        <f t="shared" si="30"/>
        <v>0</v>
      </c>
      <c r="L44" s="2">
        <f t="shared" si="31"/>
        <v>0</v>
      </c>
      <c r="M44" s="37" t="str">
        <f t="shared" si="32"/>
        <v/>
      </c>
      <c r="N44" s="4">
        <f t="shared" si="33"/>
        <v>0</v>
      </c>
      <c r="O44" s="5">
        <f t="shared" si="34"/>
        <v>0</v>
      </c>
      <c r="P44" s="7">
        <f t="shared" si="35"/>
        <v>0</v>
      </c>
      <c r="Q44" s="2">
        <f t="shared" si="36"/>
        <v>0</v>
      </c>
      <c r="R44" s="37" t="str">
        <f t="shared" si="37"/>
        <v/>
      </c>
      <c r="S44" s="19">
        <f t="shared" si="38"/>
        <v>0</v>
      </c>
      <c r="T44" s="3">
        <f t="shared" si="39"/>
        <v>0</v>
      </c>
      <c r="U44" s="7">
        <f t="shared" si="40"/>
        <v>0</v>
      </c>
      <c r="V44" s="8">
        <f t="shared" si="41"/>
        <v>0</v>
      </c>
      <c r="W44" s="25">
        <v>39</v>
      </c>
      <c r="X44" s="6" t="str">
        <f>IF(G44="BAN",MAX($X$6:X43)+1,"")</f>
        <v/>
      </c>
      <c r="Y44" s="6" t="str">
        <f>IF(G44="POK",MAX($Y$6:Y43)+1,"")</f>
        <v/>
      </c>
    </row>
    <row r="45" spans="1:25" ht="19.5" customHeight="1" x14ac:dyDescent="0.2">
      <c r="A45" s="25">
        <v>40</v>
      </c>
      <c r="B45" s="55"/>
      <c r="C45" s="32" t="str">
        <f t="shared" si="28"/>
        <v/>
      </c>
      <c r="D45" s="32" t="str">
        <f t="shared" si="29"/>
        <v/>
      </c>
      <c r="E45" s="50"/>
      <c r="F45" s="48"/>
      <c r="G45" s="48"/>
      <c r="H45" s="48"/>
      <c r="I45" s="47"/>
      <c r="J45" s="49"/>
      <c r="K45" s="19">
        <f t="shared" si="30"/>
        <v>0</v>
      </c>
      <c r="L45" s="2">
        <f t="shared" si="31"/>
        <v>0</v>
      </c>
      <c r="M45" s="37" t="str">
        <f t="shared" si="32"/>
        <v/>
      </c>
      <c r="N45" s="4">
        <f t="shared" si="33"/>
        <v>0</v>
      </c>
      <c r="O45" s="5">
        <f t="shared" si="34"/>
        <v>0</v>
      </c>
      <c r="P45" s="7">
        <f t="shared" si="35"/>
        <v>0</v>
      </c>
      <c r="Q45" s="2">
        <f t="shared" si="36"/>
        <v>0</v>
      </c>
      <c r="R45" s="37" t="str">
        <f t="shared" si="37"/>
        <v/>
      </c>
      <c r="S45" s="19">
        <f t="shared" si="38"/>
        <v>0</v>
      </c>
      <c r="T45" s="3">
        <f t="shared" si="39"/>
        <v>0</v>
      </c>
      <c r="U45" s="7">
        <f t="shared" si="40"/>
        <v>0</v>
      </c>
      <c r="V45" s="8">
        <f t="shared" si="41"/>
        <v>0</v>
      </c>
      <c r="W45" s="25">
        <v>40</v>
      </c>
      <c r="X45" s="6" t="str">
        <f>IF(G45="BAN",MAX($X$6:X44)+1,"")</f>
        <v/>
      </c>
      <c r="Y45" s="6" t="str">
        <f>IF(G45="POK",MAX($Y$6:Y44)+1,"")</f>
        <v/>
      </c>
    </row>
    <row r="46" spans="1:25" ht="19.5" customHeight="1" x14ac:dyDescent="0.2">
      <c r="A46" s="25">
        <v>41</v>
      </c>
      <c r="B46" s="55"/>
      <c r="C46" s="32" t="str">
        <f t="shared" si="28"/>
        <v/>
      </c>
      <c r="D46" s="32" t="str">
        <f t="shared" si="29"/>
        <v/>
      </c>
      <c r="E46" s="50"/>
      <c r="F46" s="48"/>
      <c r="G46" s="48"/>
      <c r="H46" s="48"/>
      <c r="I46" s="47"/>
      <c r="J46" s="49"/>
      <c r="K46" s="19">
        <f t="shared" si="30"/>
        <v>0</v>
      </c>
      <c r="L46" s="2">
        <f t="shared" si="31"/>
        <v>0</v>
      </c>
      <c r="M46" s="37" t="str">
        <f t="shared" si="32"/>
        <v/>
      </c>
      <c r="N46" s="4">
        <f t="shared" si="33"/>
        <v>0</v>
      </c>
      <c r="O46" s="5">
        <f t="shared" si="34"/>
        <v>0</v>
      </c>
      <c r="P46" s="7">
        <f t="shared" si="35"/>
        <v>0</v>
      </c>
      <c r="Q46" s="2">
        <f t="shared" si="36"/>
        <v>0</v>
      </c>
      <c r="R46" s="37" t="str">
        <f t="shared" si="37"/>
        <v/>
      </c>
      <c r="S46" s="19">
        <f t="shared" si="38"/>
        <v>0</v>
      </c>
      <c r="T46" s="3">
        <f t="shared" si="39"/>
        <v>0</v>
      </c>
      <c r="U46" s="7">
        <f t="shared" si="40"/>
        <v>0</v>
      </c>
      <c r="V46" s="8">
        <f t="shared" si="41"/>
        <v>0</v>
      </c>
      <c r="W46" s="25">
        <v>41</v>
      </c>
      <c r="X46" s="6" t="str">
        <f>IF(G46="BAN",MAX($X$6:X45)+1,"")</f>
        <v/>
      </c>
      <c r="Y46" s="6" t="str">
        <f>IF(G46="POK",MAX($Y$6:Y45)+1,"")</f>
        <v/>
      </c>
    </row>
    <row r="47" spans="1:25" ht="19.5" customHeight="1" x14ac:dyDescent="0.2">
      <c r="A47" s="25">
        <v>42</v>
      </c>
      <c r="B47" s="55"/>
      <c r="C47" s="32" t="str">
        <f t="shared" si="28"/>
        <v/>
      </c>
      <c r="D47" s="32" t="str">
        <f t="shared" si="29"/>
        <v/>
      </c>
      <c r="E47" s="50"/>
      <c r="F47" s="48"/>
      <c r="G47" s="48"/>
      <c r="H47" s="48"/>
      <c r="I47" s="47"/>
      <c r="J47" s="49"/>
      <c r="K47" s="19">
        <f t="shared" si="30"/>
        <v>0</v>
      </c>
      <c r="L47" s="2">
        <f t="shared" si="31"/>
        <v>0</v>
      </c>
      <c r="M47" s="37" t="str">
        <f t="shared" si="32"/>
        <v/>
      </c>
      <c r="N47" s="4">
        <f t="shared" si="33"/>
        <v>0</v>
      </c>
      <c r="O47" s="5">
        <f t="shared" si="34"/>
        <v>0</v>
      </c>
      <c r="P47" s="7">
        <f t="shared" si="35"/>
        <v>0</v>
      </c>
      <c r="Q47" s="2">
        <f t="shared" si="36"/>
        <v>0</v>
      </c>
      <c r="R47" s="37" t="str">
        <f t="shared" si="37"/>
        <v/>
      </c>
      <c r="S47" s="19">
        <f t="shared" si="38"/>
        <v>0</v>
      </c>
      <c r="T47" s="3">
        <f t="shared" si="39"/>
        <v>0</v>
      </c>
      <c r="U47" s="7">
        <f t="shared" si="40"/>
        <v>0</v>
      </c>
      <c r="V47" s="8">
        <f t="shared" si="41"/>
        <v>0</v>
      </c>
      <c r="W47" s="25">
        <v>42</v>
      </c>
      <c r="X47" s="6" t="str">
        <f>IF(G47="BAN",MAX($X$6:X46)+1,"")</f>
        <v/>
      </c>
      <c r="Y47" s="6" t="str">
        <f>IF(G47="POK",MAX($Y$6:Y46)+1,"")</f>
        <v/>
      </c>
    </row>
    <row r="48" spans="1:25" ht="19.5" customHeight="1" x14ac:dyDescent="0.2">
      <c r="A48" s="25">
        <v>43</v>
      </c>
      <c r="B48" s="55"/>
      <c r="C48" s="32" t="str">
        <f t="shared" si="28"/>
        <v/>
      </c>
      <c r="D48" s="32" t="str">
        <f t="shared" si="29"/>
        <v/>
      </c>
      <c r="E48" s="50"/>
      <c r="F48" s="48"/>
      <c r="G48" s="48"/>
      <c r="H48" s="48"/>
      <c r="I48" s="47"/>
      <c r="J48" s="49"/>
      <c r="K48" s="19">
        <f t="shared" si="30"/>
        <v>0</v>
      </c>
      <c r="L48" s="2">
        <f t="shared" si="31"/>
        <v>0</v>
      </c>
      <c r="M48" s="37" t="str">
        <f t="shared" si="32"/>
        <v/>
      </c>
      <c r="N48" s="4">
        <f t="shared" si="33"/>
        <v>0</v>
      </c>
      <c r="O48" s="5">
        <f t="shared" si="34"/>
        <v>0</v>
      </c>
      <c r="P48" s="7">
        <f t="shared" si="35"/>
        <v>0</v>
      </c>
      <c r="Q48" s="2">
        <f t="shared" si="36"/>
        <v>0</v>
      </c>
      <c r="R48" s="37" t="str">
        <f t="shared" si="37"/>
        <v/>
      </c>
      <c r="S48" s="19">
        <f t="shared" si="38"/>
        <v>0</v>
      </c>
      <c r="T48" s="3">
        <f t="shared" si="39"/>
        <v>0</v>
      </c>
      <c r="U48" s="7">
        <f t="shared" si="40"/>
        <v>0</v>
      </c>
      <c r="V48" s="8">
        <f t="shared" si="41"/>
        <v>0</v>
      </c>
      <c r="W48" s="25">
        <v>43</v>
      </c>
      <c r="X48" s="6" t="str">
        <f>IF(G48="BAN",MAX($X$6:X47)+1,"")</f>
        <v/>
      </c>
      <c r="Y48" s="6" t="str">
        <f>IF(G48="POK",MAX($Y$6:Y47)+1,"")</f>
        <v/>
      </c>
    </row>
    <row r="49" spans="1:25" ht="19.5" customHeight="1" x14ac:dyDescent="0.2">
      <c r="A49" s="25">
        <v>44</v>
      </c>
      <c r="B49" s="55"/>
      <c r="C49" s="32" t="str">
        <f t="shared" si="28"/>
        <v/>
      </c>
      <c r="D49" s="32" t="str">
        <f t="shared" si="29"/>
        <v/>
      </c>
      <c r="E49" s="50"/>
      <c r="F49" s="48"/>
      <c r="G49" s="48"/>
      <c r="H49" s="48"/>
      <c r="I49" s="47"/>
      <c r="J49" s="49"/>
      <c r="K49" s="19">
        <f t="shared" si="30"/>
        <v>0</v>
      </c>
      <c r="L49" s="2">
        <f t="shared" si="31"/>
        <v>0</v>
      </c>
      <c r="M49" s="37" t="str">
        <f t="shared" si="32"/>
        <v/>
      </c>
      <c r="N49" s="4">
        <f t="shared" si="33"/>
        <v>0</v>
      </c>
      <c r="O49" s="5">
        <f t="shared" si="34"/>
        <v>0</v>
      </c>
      <c r="P49" s="7">
        <f t="shared" si="35"/>
        <v>0</v>
      </c>
      <c r="Q49" s="2">
        <f t="shared" si="36"/>
        <v>0</v>
      </c>
      <c r="R49" s="37" t="str">
        <f t="shared" si="37"/>
        <v/>
      </c>
      <c r="S49" s="19">
        <f t="shared" si="38"/>
        <v>0</v>
      </c>
      <c r="T49" s="3">
        <f t="shared" si="39"/>
        <v>0</v>
      </c>
      <c r="U49" s="7">
        <f t="shared" si="40"/>
        <v>0</v>
      </c>
      <c r="V49" s="8">
        <f t="shared" si="41"/>
        <v>0</v>
      </c>
      <c r="W49" s="25">
        <v>44</v>
      </c>
      <c r="X49" s="6" t="str">
        <f>IF(G49="BAN",MAX($X$6:X48)+1,"")</f>
        <v/>
      </c>
      <c r="Y49" s="6" t="str">
        <f>IF(G49="POK",MAX($Y$6:Y48)+1,"")</f>
        <v/>
      </c>
    </row>
    <row r="50" spans="1:25" ht="19.5" customHeight="1" x14ac:dyDescent="0.2">
      <c r="A50" s="25">
        <v>45</v>
      </c>
      <c r="B50" s="55"/>
      <c r="C50" s="32" t="str">
        <f t="shared" si="28"/>
        <v/>
      </c>
      <c r="D50" s="32" t="str">
        <f t="shared" si="29"/>
        <v/>
      </c>
      <c r="E50" s="50"/>
      <c r="F50" s="48"/>
      <c r="G50" s="48"/>
      <c r="H50" s="48"/>
      <c r="I50" s="47"/>
      <c r="J50" s="49"/>
      <c r="K50" s="19">
        <f t="shared" si="30"/>
        <v>0</v>
      </c>
      <c r="L50" s="2">
        <f t="shared" si="31"/>
        <v>0</v>
      </c>
      <c r="M50" s="37" t="str">
        <f t="shared" si="32"/>
        <v/>
      </c>
      <c r="N50" s="4">
        <f t="shared" si="33"/>
        <v>0</v>
      </c>
      <c r="O50" s="5">
        <f t="shared" si="34"/>
        <v>0</v>
      </c>
      <c r="P50" s="7">
        <f t="shared" si="35"/>
        <v>0</v>
      </c>
      <c r="Q50" s="2">
        <f t="shared" si="36"/>
        <v>0</v>
      </c>
      <c r="R50" s="37" t="str">
        <f t="shared" si="37"/>
        <v/>
      </c>
      <c r="S50" s="19">
        <f t="shared" si="38"/>
        <v>0</v>
      </c>
      <c r="T50" s="3">
        <f t="shared" si="39"/>
        <v>0</v>
      </c>
      <c r="U50" s="7">
        <f t="shared" si="40"/>
        <v>0</v>
      </c>
      <c r="V50" s="8">
        <f t="shared" si="41"/>
        <v>0</v>
      </c>
      <c r="W50" s="25">
        <v>45</v>
      </c>
      <c r="X50" s="6" t="str">
        <f>IF(G50="BAN",MAX($X$6:X49)+1,"")</f>
        <v/>
      </c>
      <c r="Y50" s="6" t="str">
        <f>IF(G50="POK",MAX($Y$6:Y49)+1,"")</f>
        <v/>
      </c>
    </row>
    <row r="51" spans="1:25" ht="19.5" customHeight="1" x14ac:dyDescent="0.2">
      <c r="A51" s="25">
        <v>46</v>
      </c>
      <c r="B51" s="55"/>
      <c r="C51" s="32" t="str">
        <f t="shared" si="28"/>
        <v/>
      </c>
      <c r="D51" s="32" t="str">
        <f t="shared" si="29"/>
        <v/>
      </c>
      <c r="E51" s="50"/>
      <c r="F51" s="48"/>
      <c r="G51" s="48"/>
      <c r="H51" s="48"/>
      <c r="I51" s="47"/>
      <c r="J51" s="49"/>
      <c r="K51" s="19">
        <f t="shared" si="30"/>
        <v>0</v>
      </c>
      <c r="L51" s="2">
        <f t="shared" si="31"/>
        <v>0</v>
      </c>
      <c r="M51" s="37" t="str">
        <f t="shared" si="32"/>
        <v/>
      </c>
      <c r="N51" s="4">
        <f t="shared" si="33"/>
        <v>0</v>
      </c>
      <c r="O51" s="5">
        <f t="shared" si="34"/>
        <v>0</v>
      </c>
      <c r="P51" s="7">
        <f t="shared" si="35"/>
        <v>0</v>
      </c>
      <c r="Q51" s="2">
        <f t="shared" si="36"/>
        <v>0</v>
      </c>
      <c r="R51" s="37" t="str">
        <f t="shared" si="37"/>
        <v/>
      </c>
      <c r="S51" s="19">
        <f t="shared" si="38"/>
        <v>0</v>
      </c>
      <c r="T51" s="3">
        <f t="shared" si="39"/>
        <v>0</v>
      </c>
      <c r="U51" s="7">
        <f t="shared" si="40"/>
        <v>0</v>
      </c>
      <c r="V51" s="8">
        <f t="shared" si="41"/>
        <v>0</v>
      </c>
      <c r="W51" s="25">
        <v>46</v>
      </c>
      <c r="X51" s="6" t="str">
        <f>IF(G51="BAN",MAX($X$6:X50)+1,"")</f>
        <v/>
      </c>
      <c r="Y51" s="6" t="str">
        <f>IF(G51="POK",MAX($Y$6:Y50)+1,"")</f>
        <v/>
      </c>
    </row>
    <row r="52" spans="1:25" ht="19.5" customHeight="1" x14ac:dyDescent="0.2">
      <c r="A52" s="25">
        <v>47</v>
      </c>
      <c r="B52" s="55"/>
      <c r="C52" s="32" t="str">
        <f t="shared" si="28"/>
        <v/>
      </c>
      <c r="D52" s="32" t="str">
        <f t="shared" si="29"/>
        <v/>
      </c>
      <c r="E52" s="50"/>
      <c r="F52" s="48"/>
      <c r="G52" s="48"/>
      <c r="H52" s="48"/>
      <c r="I52" s="47"/>
      <c r="J52" s="49"/>
      <c r="K52" s="19">
        <f t="shared" si="30"/>
        <v>0</v>
      </c>
      <c r="L52" s="2">
        <f t="shared" si="31"/>
        <v>0</v>
      </c>
      <c r="M52" s="37" t="str">
        <f t="shared" si="32"/>
        <v/>
      </c>
      <c r="N52" s="4">
        <f t="shared" si="33"/>
        <v>0</v>
      </c>
      <c r="O52" s="5">
        <f t="shared" si="34"/>
        <v>0</v>
      </c>
      <c r="P52" s="7">
        <f t="shared" si="35"/>
        <v>0</v>
      </c>
      <c r="Q52" s="2">
        <f t="shared" si="36"/>
        <v>0</v>
      </c>
      <c r="R52" s="37" t="str">
        <f t="shared" si="37"/>
        <v/>
      </c>
      <c r="S52" s="19">
        <f t="shared" si="38"/>
        <v>0</v>
      </c>
      <c r="T52" s="3">
        <f t="shared" si="39"/>
        <v>0</v>
      </c>
      <c r="U52" s="7">
        <f t="shared" si="40"/>
        <v>0</v>
      </c>
      <c r="V52" s="8">
        <f t="shared" si="41"/>
        <v>0</v>
      </c>
      <c r="W52" s="25">
        <v>47</v>
      </c>
      <c r="X52" s="6" t="str">
        <f>IF(G52="BAN",MAX($X$6:X51)+1,"")</f>
        <v/>
      </c>
      <c r="Y52" s="6" t="str">
        <f>IF(G52="POK",MAX($Y$6:Y51)+1,"")</f>
        <v/>
      </c>
    </row>
    <row r="53" spans="1:25" ht="19.5" customHeight="1" x14ac:dyDescent="0.2">
      <c r="A53" s="25">
        <v>48</v>
      </c>
      <c r="B53" s="55"/>
      <c r="C53" s="32" t="str">
        <f t="shared" si="28"/>
        <v/>
      </c>
      <c r="D53" s="32" t="str">
        <f t="shared" si="29"/>
        <v/>
      </c>
      <c r="E53" s="50"/>
      <c r="F53" s="48"/>
      <c r="G53" s="48"/>
      <c r="H53" s="48"/>
      <c r="I53" s="47"/>
      <c r="J53" s="49"/>
      <c r="K53" s="19">
        <f t="shared" si="30"/>
        <v>0</v>
      </c>
      <c r="L53" s="2">
        <f t="shared" si="31"/>
        <v>0</v>
      </c>
      <c r="M53" s="37" t="str">
        <f t="shared" si="32"/>
        <v/>
      </c>
      <c r="N53" s="4">
        <f t="shared" si="33"/>
        <v>0</v>
      </c>
      <c r="O53" s="5">
        <f t="shared" si="34"/>
        <v>0</v>
      </c>
      <c r="P53" s="7">
        <f t="shared" si="35"/>
        <v>0</v>
      </c>
      <c r="Q53" s="2">
        <f t="shared" si="36"/>
        <v>0</v>
      </c>
      <c r="R53" s="37" t="str">
        <f t="shared" si="37"/>
        <v/>
      </c>
      <c r="S53" s="19">
        <f t="shared" si="38"/>
        <v>0</v>
      </c>
      <c r="T53" s="3">
        <f t="shared" si="39"/>
        <v>0</v>
      </c>
      <c r="U53" s="7">
        <f t="shared" si="40"/>
        <v>0</v>
      </c>
      <c r="V53" s="8">
        <f t="shared" si="41"/>
        <v>0</v>
      </c>
      <c r="W53" s="25">
        <v>48</v>
      </c>
      <c r="X53" s="6" t="str">
        <f>IF(G53="BAN",MAX($X$6:X52)+1,"")</f>
        <v/>
      </c>
      <c r="Y53" s="6" t="str">
        <f>IF(G53="POK",MAX($Y$6:Y52)+1,"")</f>
        <v/>
      </c>
    </row>
    <row r="54" spans="1:25" ht="19.5" customHeight="1" x14ac:dyDescent="0.2">
      <c r="A54" s="25">
        <v>49</v>
      </c>
      <c r="B54" s="55"/>
      <c r="C54" s="32" t="str">
        <f t="shared" si="28"/>
        <v/>
      </c>
      <c r="D54" s="32" t="str">
        <f t="shared" si="29"/>
        <v/>
      </c>
      <c r="E54" s="50"/>
      <c r="F54" s="48"/>
      <c r="G54" s="48"/>
      <c r="H54" s="48"/>
      <c r="I54" s="47"/>
      <c r="J54" s="49"/>
      <c r="K54" s="19">
        <f t="shared" si="30"/>
        <v>0</v>
      </c>
      <c r="L54" s="2">
        <f t="shared" si="31"/>
        <v>0</v>
      </c>
      <c r="M54" s="37" t="str">
        <f t="shared" si="32"/>
        <v/>
      </c>
      <c r="N54" s="4">
        <f t="shared" si="33"/>
        <v>0</v>
      </c>
      <c r="O54" s="5">
        <f t="shared" si="34"/>
        <v>0</v>
      </c>
      <c r="P54" s="7">
        <f t="shared" si="35"/>
        <v>0</v>
      </c>
      <c r="Q54" s="2">
        <f t="shared" si="36"/>
        <v>0</v>
      </c>
      <c r="R54" s="37" t="str">
        <f t="shared" si="37"/>
        <v/>
      </c>
      <c r="S54" s="19">
        <f t="shared" si="38"/>
        <v>0</v>
      </c>
      <c r="T54" s="3">
        <f t="shared" si="39"/>
        <v>0</v>
      </c>
      <c r="U54" s="7">
        <f t="shared" si="40"/>
        <v>0</v>
      </c>
      <c r="V54" s="8">
        <f t="shared" si="41"/>
        <v>0</v>
      </c>
      <c r="W54" s="25">
        <v>49</v>
      </c>
      <c r="X54" s="6" t="str">
        <f>IF(G54="BAN",MAX($X$6:X53)+1,"")</f>
        <v/>
      </c>
      <c r="Y54" s="6" t="str">
        <f>IF(G54="POK",MAX($Y$6:Y53)+1,"")</f>
        <v/>
      </c>
    </row>
    <row r="55" spans="1:25" ht="19.5" customHeight="1" x14ac:dyDescent="0.2">
      <c r="A55" s="25">
        <v>50</v>
      </c>
      <c r="B55" s="55"/>
      <c r="C55" s="32" t="str">
        <f t="shared" si="28"/>
        <v/>
      </c>
      <c r="D55" s="32" t="str">
        <f t="shared" si="29"/>
        <v/>
      </c>
      <c r="E55" s="50"/>
      <c r="F55" s="48"/>
      <c r="G55" s="48"/>
      <c r="H55" s="48"/>
      <c r="I55" s="47"/>
      <c r="J55" s="49"/>
      <c r="K55" s="19">
        <f t="shared" si="30"/>
        <v>0</v>
      </c>
      <c r="L55" s="2">
        <f t="shared" si="31"/>
        <v>0</v>
      </c>
      <c r="M55" s="37" t="str">
        <f t="shared" si="32"/>
        <v/>
      </c>
      <c r="N55" s="4">
        <f t="shared" si="33"/>
        <v>0</v>
      </c>
      <c r="O55" s="5">
        <f t="shared" si="34"/>
        <v>0</v>
      </c>
      <c r="P55" s="7">
        <f t="shared" si="35"/>
        <v>0</v>
      </c>
      <c r="Q55" s="2">
        <f t="shared" si="36"/>
        <v>0</v>
      </c>
      <c r="R55" s="37" t="str">
        <f t="shared" si="37"/>
        <v/>
      </c>
      <c r="S55" s="19">
        <f t="shared" si="38"/>
        <v>0</v>
      </c>
      <c r="T55" s="3">
        <f t="shared" si="39"/>
        <v>0</v>
      </c>
      <c r="U55" s="7">
        <f t="shared" si="40"/>
        <v>0</v>
      </c>
      <c r="V55" s="8">
        <f t="shared" si="41"/>
        <v>0</v>
      </c>
      <c r="W55" s="25">
        <v>50</v>
      </c>
      <c r="X55" s="6" t="str">
        <f>IF(G55="BAN",MAX($X$6:X54)+1,"")</f>
        <v/>
      </c>
      <c r="Y55" s="6" t="str">
        <f>IF(G55="POK",MAX($Y$6:Y54)+1,"")</f>
        <v/>
      </c>
    </row>
    <row r="56" spans="1:25" ht="19.5" customHeight="1" x14ac:dyDescent="0.2">
      <c r="A56" s="25">
        <v>51</v>
      </c>
      <c r="B56" s="55"/>
      <c r="C56" s="32" t="str">
        <f t="shared" si="28"/>
        <v/>
      </c>
      <c r="D56" s="32" t="str">
        <f t="shared" si="29"/>
        <v/>
      </c>
      <c r="E56" s="50"/>
      <c r="F56" s="48"/>
      <c r="G56" s="48"/>
      <c r="H56" s="48"/>
      <c r="I56" s="47"/>
      <c r="J56" s="49"/>
      <c r="K56" s="19">
        <f t="shared" si="30"/>
        <v>0</v>
      </c>
      <c r="L56" s="2">
        <f t="shared" si="31"/>
        <v>0</v>
      </c>
      <c r="M56" s="37" t="str">
        <f t="shared" si="32"/>
        <v/>
      </c>
      <c r="N56" s="4">
        <f t="shared" si="33"/>
        <v>0</v>
      </c>
      <c r="O56" s="5">
        <f t="shared" si="34"/>
        <v>0</v>
      </c>
      <c r="P56" s="7">
        <f t="shared" si="35"/>
        <v>0</v>
      </c>
      <c r="Q56" s="2">
        <f t="shared" si="36"/>
        <v>0</v>
      </c>
      <c r="R56" s="37" t="str">
        <f t="shared" si="37"/>
        <v/>
      </c>
      <c r="S56" s="19">
        <f t="shared" si="38"/>
        <v>0</v>
      </c>
      <c r="T56" s="3">
        <f t="shared" si="39"/>
        <v>0</v>
      </c>
      <c r="U56" s="7">
        <f t="shared" si="40"/>
        <v>0</v>
      </c>
      <c r="V56" s="8">
        <f t="shared" si="41"/>
        <v>0</v>
      </c>
      <c r="W56" s="25">
        <v>51</v>
      </c>
      <c r="X56" s="6" t="str">
        <f>IF(G56="BAN",MAX($X$6:X55)+1,"")</f>
        <v/>
      </c>
      <c r="Y56" s="6" t="str">
        <f>IF(G56="POK",MAX($Y$6:Y55)+1,"")</f>
        <v/>
      </c>
    </row>
    <row r="57" spans="1:25" ht="19.5" customHeight="1" x14ac:dyDescent="0.2">
      <c r="A57" s="25">
        <v>52</v>
      </c>
      <c r="B57" s="55"/>
      <c r="C57" s="32" t="str">
        <f t="shared" si="28"/>
        <v/>
      </c>
      <c r="D57" s="32" t="str">
        <f t="shared" si="29"/>
        <v/>
      </c>
      <c r="E57" s="50"/>
      <c r="F57" s="48"/>
      <c r="G57" s="48"/>
      <c r="H57" s="48"/>
      <c r="I57" s="47"/>
      <c r="J57" s="49"/>
      <c r="K57" s="19">
        <f t="shared" si="30"/>
        <v>0</v>
      </c>
      <c r="L57" s="2">
        <f t="shared" si="31"/>
        <v>0</v>
      </c>
      <c r="M57" s="37" t="str">
        <f t="shared" si="32"/>
        <v/>
      </c>
      <c r="N57" s="4">
        <f t="shared" si="33"/>
        <v>0</v>
      </c>
      <c r="O57" s="5">
        <f t="shared" si="34"/>
        <v>0</v>
      </c>
      <c r="P57" s="7">
        <f t="shared" si="35"/>
        <v>0</v>
      </c>
      <c r="Q57" s="2">
        <f t="shared" si="36"/>
        <v>0</v>
      </c>
      <c r="R57" s="37" t="str">
        <f t="shared" si="37"/>
        <v/>
      </c>
      <c r="S57" s="19">
        <f t="shared" si="38"/>
        <v>0</v>
      </c>
      <c r="T57" s="3">
        <f t="shared" si="39"/>
        <v>0</v>
      </c>
      <c r="U57" s="7">
        <f t="shared" si="40"/>
        <v>0</v>
      </c>
      <c r="V57" s="8">
        <f t="shared" si="41"/>
        <v>0</v>
      </c>
      <c r="W57" s="25">
        <v>52</v>
      </c>
      <c r="X57" s="6" t="str">
        <f>IF(G57="BAN",MAX($X$6:X56)+1,"")</f>
        <v/>
      </c>
      <c r="Y57" s="6" t="str">
        <f>IF(G57="POK",MAX($Y$6:Y56)+1,"")</f>
        <v/>
      </c>
    </row>
    <row r="58" spans="1:25" ht="19.5" customHeight="1" x14ac:dyDescent="0.2">
      <c r="A58" s="25">
        <v>53</v>
      </c>
      <c r="B58" s="55"/>
      <c r="C58" s="32" t="str">
        <f t="shared" si="28"/>
        <v/>
      </c>
      <c r="D58" s="32" t="str">
        <f t="shared" si="29"/>
        <v/>
      </c>
      <c r="E58" s="50"/>
      <c r="F58" s="48"/>
      <c r="G58" s="48"/>
      <c r="H58" s="48"/>
      <c r="I58" s="47"/>
      <c r="J58" s="49"/>
      <c r="K58" s="19">
        <f t="shared" si="30"/>
        <v>0</v>
      </c>
      <c r="L58" s="2">
        <f t="shared" si="31"/>
        <v>0</v>
      </c>
      <c r="M58" s="37" t="str">
        <f t="shared" si="32"/>
        <v/>
      </c>
      <c r="N58" s="4">
        <f t="shared" si="33"/>
        <v>0</v>
      </c>
      <c r="O58" s="5">
        <f t="shared" si="34"/>
        <v>0</v>
      </c>
      <c r="P58" s="7">
        <f t="shared" si="35"/>
        <v>0</v>
      </c>
      <c r="Q58" s="2">
        <f t="shared" si="36"/>
        <v>0</v>
      </c>
      <c r="R58" s="37" t="str">
        <f t="shared" si="37"/>
        <v/>
      </c>
      <c r="S58" s="19">
        <f t="shared" si="38"/>
        <v>0</v>
      </c>
      <c r="T58" s="3">
        <f t="shared" si="39"/>
        <v>0</v>
      </c>
      <c r="U58" s="7">
        <f t="shared" si="40"/>
        <v>0</v>
      </c>
      <c r="V58" s="8">
        <f t="shared" si="41"/>
        <v>0</v>
      </c>
      <c r="W58" s="25">
        <v>53</v>
      </c>
      <c r="X58" s="6" t="str">
        <f>IF(G58="BAN",MAX($X$6:X57)+1,"")</f>
        <v/>
      </c>
      <c r="Y58" s="6" t="str">
        <f>IF(G58="POK",MAX($Y$6:Y57)+1,"")</f>
        <v/>
      </c>
    </row>
    <row r="59" spans="1:25" ht="19.5" customHeight="1" x14ac:dyDescent="0.2">
      <c r="A59" s="25">
        <v>54</v>
      </c>
      <c r="B59" s="55"/>
      <c r="C59" s="32" t="str">
        <f t="shared" si="28"/>
        <v/>
      </c>
      <c r="D59" s="32" t="str">
        <f t="shared" si="29"/>
        <v/>
      </c>
      <c r="E59" s="50"/>
      <c r="F59" s="48"/>
      <c r="G59" s="48"/>
      <c r="H59" s="48"/>
      <c r="I59" s="47"/>
      <c r="J59" s="49"/>
      <c r="K59" s="19">
        <f t="shared" si="30"/>
        <v>0</v>
      </c>
      <c r="L59" s="2">
        <f t="shared" si="31"/>
        <v>0</v>
      </c>
      <c r="M59" s="37" t="str">
        <f t="shared" si="32"/>
        <v/>
      </c>
      <c r="N59" s="4">
        <f t="shared" si="33"/>
        <v>0</v>
      </c>
      <c r="O59" s="5">
        <f t="shared" si="34"/>
        <v>0</v>
      </c>
      <c r="P59" s="7">
        <f t="shared" si="35"/>
        <v>0</v>
      </c>
      <c r="Q59" s="2">
        <f t="shared" si="36"/>
        <v>0</v>
      </c>
      <c r="R59" s="37" t="str">
        <f t="shared" si="37"/>
        <v/>
      </c>
      <c r="S59" s="19">
        <f t="shared" si="38"/>
        <v>0</v>
      </c>
      <c r="T59" s="3">
        <f t="shared" si="39"/>
        <v>0</v>
      </c>
      <c r="U59" s="7">
        <f t="shared" si="40"/>
        <v>0</v>
      </c>
      <c r="V59" s="8">
        <f t="shared" si="41"/>
        <v>0</v>
      </c>
      <c r="W59" s="25">
        <v>54</v>
      </c>
      <c r="X59" s="6" t="str">
        <f>IF(G59="BAN",MAX($X$6:X58)+1,"")</f>
        <v/>
      </c>
      <c r="Y59" s="6" t="str">
        <f>IF(G59="POK",MAX($Y$6:Y58)+1,"")</f>
        <v/>
      </c>
    </row>
    <row r="60" spans="1:25" ht="19.5" customHeight="1" x14ac:dyDescent="0.2">
      <c r="A60" s="25">
        <v>55</v>
      </c>
      <c r="B60" s="55"/>
      <c r="C60" s="32" t="str">
        <f t="shared" si="28"/>
        <v/>
      </c>
      <c r="D60" s="32" t="str">
        <f t="shared" si="29"/>
        <v/>
      </c>
      <c r="E60" s="50"/>
      <c r="F60" s="48"/>
      <c r="G60" s="48"/>
      <c r="H60" s="48"/>
      <c r="I60" s="47"/>
      <c r="J60" s="49"/>
      <c r="K60" s="19">
        <f t="shared" si="30"/>
        <v>0</v>
      </c>
      <c r="L60" s="2">
        <f t="shared" si="31"/>
        <v>0</v>
      </c>
      <c r="M60" s="37" t="str">
        <f t="shared" si="32"/>
        <v/>
      </c>
      <c r="N60" s="4">
        <f t="shared" si="33"/>
        <v>0</v>
      </c>
      <c r="O60" s="5">
        <f t="shared" si="34"/>
        <v>0</v>
      </c>
      <c r="P60" s="7">
        <f t="shared" si="35"/>
        <v>0</v>
      </c>
      <c r="Q60" s="2">
        <f t="shared" si="36"/>
        <v>0</v>
      </c>
      <c r="R60" s="37" t="str">
        <f t="shared" si="37"/>
        <v/>
      </c>
      <c r="S60" s="19">
        <f t="shared" si="38"/>
        <v>0</v>
      </c>
      <c r="T60" s="3">
        <f t="shared" si="39"/>
        <v>0</v>
      </c>
      <c r="U60" s="7">
        <f t="shared" si="40"/>
        <v>0</v>
      </c>
      <c r="V60" s="8">
        <f t="shared" si="41"/>
        <v>0</v>
      </c>
      <c r="W60" s="25">
        <v>55</v>
      </c>
      <c r="X60" s="6" t="str">
        <f>IF(G60="BAN",MAX($X$6:X59)+1,"")</f>
        <v/>
      </c>
      <c r="Y60" s="6" t="str">
        <f>IF(G60="POK",MAX($Y$6:Y59)+1,"")</f>
        <v/>
      </c>
    </row>
    <row r="61" spans="1:25" ht="19.5" customHeight="1" x14ac:dyDescent="0.2">
      <c r="A61" s="25">
        <v>56</v>
      </c>
      <c r="B61" s="55"/>
      <c r="C61" s="32" t="str">
        <f t="shared" si="28"/>
        <v/>
      </c>
      <c r="D61" s="32" t="str">
        <f t="shared" si="29"/>
        <v/>
      </c>
      <c r="E61" s="50"/>
      <c r="F61" s="48"/>
      <c r="G61" s="48"/>
      <c r="H61" s="48"/>
      <c r="I61" s="47"/>
      <c r="J61" s="49"/>
      <c r="K61" s="19">
        <f t="shared" si="30"/>
        <v>0</v>
      </c>
      <c r="L61" s="2">
        <f t="shared" si="31"/>
        <v>0</v>
      </c>
      <c r="M61" s="37" t="str">
        <f t="shared" si="32"/>
        <v/>
      </c>
      <c r="N61" s="4">
        <f t="shared" si="33"/>
        <v>0</v>
      </c>
      <c r="O61" s="5">
        <f t="shared" si="34"/>
        <v>0</v>
      </c>
      <c r="P61" s="7">
        <f t="shared" si="35"/>
        <v>0</v>
      </c>
      <c r="Q61" s="2">
        <f t="shared" si="36"/>
        <v>0</v>
      </c>
      <c r="R61" s="37" t="str">
        <f t="shared" si="37"/>
        <v/>
      </c>
      <c r="S61" s="19">
        <f t="shared" si="38"/>
        <v>0</v>
      </c>
      <c r="T61" s="3">
        <f t="shared" si="39"/>
        <v>0</v>
      </c>
      <c r="U61" s="7">
        <f t="shared" si="40"/>
        <v>0</v>
      </c>
      <c r="V61" s="8">
        <f t="shared" si="41"/>
        <v>0</v>
      </c>
      <c r="W61" s="25">
        <v>56</v>
      </c>
      <c r="X61" s="6" t="str">
        <f>IF(G61="BAN",MAX($X$6:X60)+1,"")</f>
        <v/>
      </c>
      <c r="Y61" s="6" t="str">
        <f>IF(G61="POK",MAX($Y$6:Y60)+1,"")</f>
        <v/>
      </c>
    </row>
    <row r="62" spans="1:25" ht="19.5" customHeight="1" x14ac:dyDescent="0.2">
      <c r="A62" s="25">
        <v>57</v>
      </c>
      <c r="B62" s="55"/>
      <c r="C62" s="32" t="str">
        <f t="shared" si="28"/>
        <v/>
      </c>
      <c r="D62" s="32" t="str">
        <f t="shared" si="29"/>
        <v/>
      </c>
      <c r="E62" s="50"/>
      <c r="F62" s="48"/>
      <c r="G62" s="48"/>
      <c r="H62" s="48"/>
      <c r="I62" s="47"/>
      <c r="J62" s="49"/>
      <c r="K62" s="19">
        <f t="shared" si="30"/>
        <v>0</v>
      </c>
      <c r="L62" s="2">
        <f t="shared" si="31"/>
        <v>0</v>
      </c>
      <c r="M62" s="37" t="str">
        <f t="shared" si="32"/>
        <v/>
      </c>
      <c r="N62" s="4">
        <f t="shared" si="33"/>
        <v>0</v>
      </c>
      <c r="O62" s="5">
        <f t="shared" si="34"/>
        <v>0</v>
      </c>
      <c r="P62" s="7">
        <f t="shared" si="35"/>
        <v>0</v>
      </c>
      <c r="Q62" s="2">
        <f t="shared" si="36"/>
        <v>0</v>
      </c>
      <c r="R62" s="37" t="str">
        <f t="shared" si="37"/>
        <v/>
      </c>
      <c r="S62" s="19">
        <f t="shared" si="38"/>
        <v>0</v>
      </c>
      <c r="T62" s="3">
        <f t="shared" si="39"/>
        <v>0</v>
      </c>
      <c r="U62" s="7">
        <f t="shared" si="40"/>
        <v>0</v>
      </c>
      <c r="V62" s="8">
        <f t="shared" si="41"/>
        <v>0</v>
      </c>
      <c r="W62" s="25">
        <v>57</v>
      </c>
      <c r="X62" s="6" t="str">
        <f>IF(G62="BAN",MAX($X$6:X61)+1,"")</f>
        <v/>
      </c>
      <c r="Y62" s="6" t="str">
        <f>IF(G62="POK",MAX($Y$6:Y61)+1,"")</f>
        <v/>
      </c>
    </row>
    <row r="63" spans="1:25" ht="19.5" customHeight="1" x14ac:dyDescent="0.2">
      <c r="A63" s="25">
        <v>58</v>
      </c>
      <c r="B63" s="55"/>
      <c r="C63" s="32" t="str">
        <f t="shared" si="28"/>
        <v/>
      </c>
      <c r="D63" s="32" t="str">
        <f t="shared" si="29"/>
        <v/>
      </c>
      <c r="E63" s="50"/>
      <c r="F63" s="48"/>
      <c r="G63" s="48"/>
      <c r="H63" s="48"/>
      <c r="I63" s="47"/>
      <c r="J63" s="49"/>
      <c r="K63" s="19">
        <f t="shared" si="30"/>
        <v>0</v>
      </c>
      <c r="L63" s="2">
        <f t="shared" si="31"/>
        <v>0</v>
      </c>
      <c r="M63" s="37" t="str">
        <f t="shared" si="32"/>
        <v/>
      </c>
      <c r="N63" s="4">
        <f t="shared" si="33"/>
        <v>0</v>
      </c>
      <c r="O63" s="5">
        <f t="shared" si="34"/>
        <v>0</v>
      </c>
      <c r="P63" s="7">
        <f t="shared" si="35"/>
        <v>0</v>
      </c>
      <c r="Q63" s="2">
        <f t="shared" si="36"/>
        <v>0</v>
      </c>
      <c r="R63" s="37" t="str">
        <f t="shared" si="37"/>
        <v/>
      </c>
      <c r="S63" s="19">
        <f t="shared" si="38"/>
        <v>0</v>
      </c>
      <c r="T63" s="3">
        <f t="shared" si="39"/>
        <v>0</v>
      </c>
      <c r="U63" s="7">
        <f t="shared" si="40"/>
        <v>0</v>
      </c>
      <c r="V63" s="8">
        <f t="shared" si="41"/>
        <v>0</v>
      </c>
      <c r="W63" s="25">
        <v>58</v>
      </c>
      <c r="X63" s="6" t="str">
        <f>IF(G63="BAN",MAX($X$6:X62)+1,"")</f>
        <v/>
      </c>
      <c r="Y63" s="6" t="str">
        <f>IF(G63="POK",MAX($Y$6:Y62)+1,"")</f>
        <v/>
      </c>
    </row>
    <row r="64" spans="1:25" ht="19.5" customHeight="1" x14ac:dyDescent="0.2">
      <c r="A64" s="25">
        <v>59</v>
      </c>
      <c r="B64" s="55"/>
      <c r="C64" s="32" t="str">
        <f t="shared" si="28"/>
        <v/>
      </c>
      <c r="D64" s="32" t="str">
        <f t="shared" si="29"/>
        <v/>
      </c>
      <c r="E64" s="50"/>
      <c r="F64" s="48"/>
      <c r="G64" s="48"/>
      <c r="H64" s="48"/>
      <c r="I64" s="47"/>
      <c r="J64" s="49"/>
      <c r="K64" s="19">
        <f t="shared" si="30"/>
        <v>0</v>
      </c>
      <c r="L64" s="2">
        <f t="shared" si="31"/>
        <v>0</v>
      </c>
      <c r="M64" s="37" t="str">
        <f t="shared" si="32"/>
        <v/>
      </c>
      <c r="N64" s="4">
        <f t="shared" si="33"/>
        <v>0</v>
      </c>
      <c r="O64" s="5">
        <f t="shared" si="34"/>
        <v>0</v>
      </c>
      <c r="P64" s="7">
        <f t="shared" si="35"/>
        <v>0</v>
      </c>
      <c r="Q64" s="2">
        <f t="shared" si="36"/>
        <v>0</v>
      </c>
      <c r="R64" s="37" t="str">
        <f t="shared" si="37"/>
        <v/>
      </c>
      <c r="S64" s="19">
        <f t="shared" si="38"/>
        <v>0</v>
      </c>
      <c r="T64" s="3">
        <f t="shared" si="39"/>
        <v>0</v>
      </c>
      <c r="U64" s="7">
        <f t="shared" si="40"/>
        <v>0</v>
      </c>
      <c r="V64" s="8">
        <f t="shared" si="41"/>
        <v>0</v>
      </c>
      <c r="W64" s="25">
        <v>59</v>
      </c>
      <c r="X64" s="6" t="str">
        <f>IF(G64="BAN",MAX($X$6:X63)+1,"")</f>
        <v/>
      </c>
      <c r="Y64" s="6" t="str">
        <f>IF(G64="POK",MAX($Y$6:Y63)+1,"")</f>
        <v/>
      </c>
    </row>
    <row r="65" spans="1:25" ht="19.5" customHeight="1" x14ac:dyDescent="0.2">
      <c r="A65" s="25">
        <v>60</v>
      </c>
      <c r="B65" s="55"/>
      <c r="C65" s="32" t="str">
        <f t="shared" si="28"/>
        <v/>
      </c>
      <c r="D65" s="32" t="str">
        <f t="shared" si="29"/>
        <v/>
      </c>
      <c r="E65" s="50"/>
      <c r="F65" s="48"/>
      <c r="G65" s="48"/>
      <c r="H65" s="48"/>
      <c r="I65" s="47"/>
      <c r="J65" s="49"/>
      <c r="K65" s="19">
        <f t="shared" si="30"/>
        <v>0</v>
      </c>
      <c r="L65" s="2">
        <f t="shared" si="31"/>
        <v>0</v>
      </c>
      <c r="M65" s="37" t="str">
        <f t="shared" si="32"/>
        <v/>
      </c>
      <c r="N65" s="4">
        <f t="shared" si="33"/>
        <v>0</v>
      </c>
      <c r="O65" s="5">
        <f t="shared" si="34"/>
        <v>0</v>
      </c>
      <c r="P65" s="7">
        <f t="shared" si="35"/>
        <v>0</v>
      </c>
      <c r="Q65" s="2">
        <f t="shared" si="36"/>
        <v>0</v>
      </c>
      <c r="R65" s="37" t="str">
        <f t="shared" si="37"/>
        <v/>
      </c>
      <c r="S65" s="19">
        <f t="shared" si="38"/>
        <v>0</v>
      </c>
      <c r="T65" s="3">
        <f t="shared" si="39"/>
        <v>0</v>
      </c>
      <c r="U65" s="7">
        <f t="shared" si="40"/>
        <v>0</v>
      </c>
      <c r="V65" s="8">
        <f t="shared" si="41"/>
        <v>0</v>
      </c>
      <c r="W65" s="25">
        <v>60</v>
      </c>
      <c r="X65" s="6" t="str">
        <f>IF(G65="BAN",MAX($X$6:X64)+1,"")</f>
        <v/>
      </c>
      <c r="Y65" s="6" t="str">
        <f>IF(G65="POK",MAX($Y$6:Y64)+1,"")</f>
        <v/>
      </c>
    </row>
    <row r="66" spans="1:25" ht="19.5" customHeight="1" x14ac:dyDescent="0.2">
      <c r="A66" s="25">
        <v>61</v>
      </c>
      <c r="B66" s="55"/>
      <c r="C66" s="32" t="str">
        <f t="shared" si="28"/>
        <v/>
      </c>
      <c r="D66" s="32" t="str">
        <f t="shared" si="29"/>
        <v/>
      </c>
      <c r="E66" s="50"/>
      <c r="F66" s="48"/>
      <c r="G66" s="48"/>
      <c r="H66" s="48"/>
      <c r="I66" s="47"/>
      <c r="J66" s="49"/>
      <c r="K66" s="19">
        <f t="shared" si="30"/>
        <v>0</v>
      </c>
      <c r="L66" s="2">
        <f t="shared" si="31"/>
        <v>0</v>
      </c>
      <c r="M66" s="37" t="str">
        <f t="shared" si="32"/>
        <v/>
      </c>
      <c r="N66" s="4">
        <f t="shared" si="33"/>
        <v>0</v>
      </c>
      <c r="O66" s="5">
        <f t="shared" si="34"/>
        <v>0</v>
      </c>
      <c r="P66" s="7">
        <f t="shared" si="35"/>
        <v>0</v>
      </c>
      <c r="Q66" s="2">
        <f t="shared" si="36"/>
        <v>0</v>
      </c>
      <c r="R66" s="37" t="str">
        <f t="shared" si="37"/>
        <v/>
      </c>
      <c r="S66" s="19">
        <f t="shared" si="38"/>
        <v>0</v>
      </c>
      <c r="T66" s="3">
        <f t="shared" si="39"/>
        <v>0</v>
      </c>
      <c r="U66" s="7">
        <f t="shared" si="40"/>
        <v>0</v>
      </c>
      <c r="V66" s="8">
        <f t="shared" si="41"/>
        <v>0</v>
      </c>
      <c r="W66" s="25">
        <v>61</v>
      </c>
      <c r="X66" s="6" t="str">
        <f>IF(G66="BAN",MAX($X$6:X65)+1,"")</f>
        <v/>
      </c>
      <c r="Y66" s="6" t="str">
        <f>IF(G66="POK",MAX($Y$6:Y65)+1,"")</f>
        <v/>
      </c>
    </row>
    <row r="67" spans="1:25" ht="19.5" customHeight="1" x14ac:dyDescent="0.2">
      <c r="A67" s="25">
        <v>62</v>
      </c>
      <c r="B67" s="55"/>
      <c r="C67" s="32" t="str">
        <f t="shared" si="28"/>
        <v/>
      </c>
      <c r="D67" s="32" t="str">
        <f t="shared" si="29"/>
        <v/>
      </c>
      <c r="E67" s="50"/>
      <c r="F67" s="48"/>
      <c r="G67" s="48"/>
      <c r="H67" s="48"/>
      <c r="I67" s="47"/>
      <c r="J67" s="49"/>
      <c r="K67" s="19">
        <f t="shared" si="30"/>
        <v>0</v>
      </c>
      <c r="L67" s="2">
        <f t="shared" si="31"/>
        <v>0</v>
      </c>
      <c r="M67" s="37" t="str">
        <f>IF(C67&lt;&gt;"",M66+K67-L67,"")</f>
        <v/>
      </c>
      <c r="N67" s="4">
        <f t="shared" si="33"/>
        <v>0</v>
      </c>
      <c r="O67" s="5">
        <f t="shared" si="34"/>
        <v>0</v>
      </c>
      <c r="P67" s="7">
        <f t="shared" si="35"/>
        <v>0</v>
      </c>
      <c r="Q67" s="2">
        <f t="shared" si="36"/>
        <v>0</v>
      </c>
      <c r="R67" s="37" t="str">
        <f t="shared" si="37"/>
        <v/>
      </c>
      <c r="S67" s="19">
        <f t="shared" si="38"/>
        <v>0</v>
      </c>
      <c r="T67" s="3">
        <f t="shared" si="39"/>
        <v>0</v>
      </c>
      <c r="U67" s="7">
        <f t="shared" si="40"/>
        <v>0</v>
      </c>
      <c r="V67" s="8">
        <f t="shared" si="41"/>
        <v>0</v>
      </c>
      <c r="W67" s="25">
        <v>62</v>
      </c>
      <c r="X67" s="6" t="str">
        <f>IF(G67="BAN",MAX($X$6:X66)+1,"")</f>
        <v/>
      </c>
      <c r="Y67" s="6" t="str">
        <f>IF(G67="POK",MAX($Y$6:Y66)+1,"")</f>
        <v/>
      </c>
    </row>
    <row r="68" spans="1:25" ht="19.5" customHeight="1" x14ac:dyDescent="0.2">
      <c r="A68" s="25">
        <v>63</v>
      </c>
      <c r="B68" s="55"/>
      <c r="C68" s="32" t="str">
        <f t="shared" si="28"/>
        <v/>
      </c>
      <c r="D68" s="32" t="str">
        <f t="shared" si="29"/>
        <v/>
      </c>
      <c r="E68" s="50"/>
      <c r="F68" s="48"/>
      <c r="G68" s="48"/>
      <c r="H68" s="48"/>
      <c r="I68" s="47"/>
      <c r="J68" s="49"/>
      <c r="K68" s="19">
        <f t="shared" si="30"/>
        <v>0</v>
      </c>
      <c r="L68" s="2">
        <f t="shared" si="31"/>
        <v>0</v>
      </c>
      <c r="M68" s="37" t="str">
        <f t="shared" si="32"/>
        <v/>
      </c>
      <c r="N68" s="4">
        <f t="shared" si="33"/>
        <v>0</v>
      </c>
      <c r="O68" s="5">
        <f t="shared" si="34"/>
        <v>0</v>
      </c>
      <c r="P68" s="7">
        <f t="shared" si="35"/>
        <v>0</v>
      </c>
      <c r="Q68" s="2">
        <f t="shared" si="36"/>
        <v>0</v>
      </c>
      <c r="R68" s="37" t="str">
        <f t="shared" si="37"/>
        <v/>
      </c>
      <c r="S68" s="19">
        <f t="shared" si="38"/>
        <v>0</v>
      </c>
      <c r="T68" s="3">
        <f t="shared" si="39"/>
        <v>0</v>
      </c>
      <c r="U68" s="7">
        <f t="shared" si="40"/>
        <v>0</v>
      </c>
      <c r="V68" s="8">
        <f t="shared" si="41"/>
        <v>0</v>
      </c>
      <c r="W68" s="25">
        <v>63</v>
      </c>
      <c r="X68" s="6" t="str">
        <f>IF(G68="BAN",MAX($X$6:X67)+1,"")</f>
        <v/>
      </c>
      <c r="Y68" s="6" t="str">
        <f>IF(G68="POK",MAX($Y$6:Y67)+1,"")</f>
        <v/>
      </c>
    </row>
    <row r="69" spans="1:25" ht="19.5" customHeight="1" x14ac:dyDescent="0.2">
      <c r="A69" s="25">
        <v>64</v>
      </c>
      <c r="B69" s="55"/>
      <c r="C69" s="32" t="str">
        <f t="shared" si="28"/>
        <v/>
      </c>
      <c r="D69" s="32" t="str">
        <f t="shared" si="29"/>
        <v/>
      </c>
      <c r="E69" s="50"/>
      <c r="F69" s="48"/>
      <c r="G69" s="48"/>
      <c r="H69" s="48"/>
      <c r="I69" s="47"/>
      <c r="J69" s="49"/>
      <c r="K69" s="19">
        <f t="shared" si="30"/>
        <v>0</v>
      </c>
      <c r="L69" s="2">
        <f t="shared" si="31"/>
        <v>0</v>
      </c>
      <c r="M69" s="37" t="str">
        <f t="shared" si="32"/>
        <v/>
      </c>
      <c r="N69" s="4">
        <f t="shared" si="33"/>
        <v>0</v>
      </c>
      <c r="O69" s="5">
        <f t="shared" si="34"/>
        <v>0</v>
      </c>
      <c r="P69" s="7">
        <f t="shared" si="35"/>
        <v>0</v>
      </c>
      <c r="Q69" s="2">
        <f t="shared" si="36"/>
        <v>0</v>
      </c>
      <c r="R69" s="37" t="str">
        <f t="shared" si="37"/>
        <v/>
      </c>
      <c r="S69" s="19">
        <f t="shared" si="38"/>
        <v>0</v>
      </c>
      <c r="T69" s="3">
        <f t="shared" si="39"/>
        <v>0</v>
      </c>
      <c r="U69" s="7">
        <f t="shared" si="40"/>
        <v>0</v>
      </c>
      <c r="V69" s="8">
        <f t="shared" si="41"/>
        <v>0</v>
      </c>
      <c r="W69" s="25">
        <v>64</v>
      </c>
      <c r="X69" s="6" t="str">
        <f>IF(G69="BAN",MAX($X$6:X68)+1,"")</f>
        <v/>
      </c>
      <c r="Y69" s="6" t="str">
        <f>IF(G69="POK",MAX($Y$6:Y68)+1,"")</f>
        <v/>
      </c>
    </row>
    <row r="70" spans="1:25" ht="19.5" customHeight="1" x14ac:dyDescent="0.2">
      <c r="A70" s="25">
        <v>65</v>
      </c>
      <c r="B70" s="55"/>
      <c r="C70" s="32" t="str">
        <f t="shared" si="28"/>
        <v/>
      </c>
      <c r="D70" s="32" t="str">
        <f t="shared" si="29"/>
        <v/>
      </c>
      <c r="E70" s="50"/>
      <c r="F70" s="48"/>
      <c r="G70" s="48"/>
      <c r="H70" s="48"/>
      <c r="I70" s="47"/>
      <c r="J70" s="49"/>
      <c r="K70" s="19">
        <f t="shared" si="30"/>
        <v>0</v>
      </c>
      <c r="L70" s="2">
        <f t="shared" si="31"/>
        <v>0</v>
      </c>
      <c r="M70" s="37" t="str">
        <f t="shared" si="32"/>
        <v/>
      </c>
      <c r="N70" s="4">
        <f t="shared" si="33"/>
        <v>0</v>
      </c>
      <c r="O70" s="5">
        <f t="shared" si="34"/>
        <v>0</v>
      </c>
      <c r="P70" s="7">
        <f t="shared" si="35"/>
        <v>0</v>
      </c>
      <c r="Q70" s="2">
        <f t="shared" si="36"/>
        <v>0</v>
      </c>
      <c r="R70" s="37" t="str">
        <f t="shared" si="37"/>
        <v/>
      </c>
      <c r="S70" s="19">
        <f t="shared" si="38"/>
        <v>0</v>
      </c>
      <c r="T70" s="3">
        <f t="shared" si="39"/>
        <v>0</v>
      </c>
      <c r="U70" s="7">
        <f t="shared" si="40"/>
        <v>0</v>
      </c>
      <c r="V70" s="8">
        <f t="shared" si="41"/>
        <v>0</v>
      </c>
      <c r="W70" s="25">
        <v>65</v>
      </c>
      <c r="X70" s="6" t="str">
        <f>IF(G70="BAN",MAX($X$6:X69)+1,"")</f>
        <v/>
      </c>
      <c r="Y70" s="6" t="str">
        <f>IF(G70="POK",MAX($Y$6:Y69)+1,"")</f>
        <v/>
      </c>
    </row>
    <row r="71" spans="1:25" ht="19.5" customHeight="1" x14ac:dyDescent="0.2">
      <c r="A71" s="25">
        <v>66</v>
      </c>
      <c r="B71" s="55"/>
      <c r="C71" s="32" t="str">
        <f t="shared" si="28"/>
        <v/>
      </c>
      <c r="D71" s="32" t="str">
        <f t="shared" si="29"/>
        <v/>
      </c>
      <c r="E71" s="50"/>
      <c r="F71" s="48"/>
      <c r="G71" s="48"/>
      <c r="H71" s="48"/>
      <c r="I71" s="47"/>
      <c r="J71" s="49"/>
      <c r="K71" s="19">
        <f t="shared" si="30"/>
        <v>0</v>
      </c>
      <c r="L71" s="2">
        <f t="shared" si="31"/>
        <v>0</v>
      </c>
      <c r="M71" s="37" t="str">
        <f t="shared" si="32"/>
        <v/>
      </c>
      <c r="N71" s="4">
        <f t="shared" si="33"/>
        <v>0</v>
      </c>
      <c r="O71" s="5">
        <f t="shared" si="34"/>
        <v>0</v>
      </c>
      <c r="P71" s="7">
        <f t="shared" si="35"/>
        <v>0</v>
      </c>
      <c r="Q71" s="2">
        <f t="shared" si="36"/>
        <v>0</v>
      </c>
      <c r="R71" s="37" t="str">
        <f t="shared" si="37"/>
        <v/>
      </c>
      <c r="S71" s="19">
        <f t="shared" si="38"/>
        <v>0</v>
      </c>
      <c r="T71" s="3">
        <f t="shared" si="39"/>
        <v>0</v>
      </c>
      <c r="U71" s="7">
        <f t="shared" si="40"/>
        <v>0</v>
      </c>
      <c r="V71" s="8">
        <f t="shared" si="41"/>
        <v>0</v>
      </c>
      <c r="W71" s="25">
        <v>66</v>
      </c>
      <c r="X71" s="6" t="str">
        <f>IF(G71="BAN",MAX($X$6:X70)+1,"")</f>
        <v/>
      </c>
      <c r="Y71" s="6" t="str">
        <f>IF(G71="POK",MAX($Y$6:Y70)+1,"")</f>
        <v/>
      </c>
    </row>
    <row r="72" spans="1:25" ht="19.5" customHeight="1" x14ac:dyDescent="0.2">
      <c r="A72" s="25">
        <v>67</v>
      </c>
      <c r="B72" s="55"/>
      <c r="C72" s="32" t="str">
        <f t="shared" si="28"/>
        <v/>
      </c>
      <c r="D72" s="32" t="str">
        <f t="shared" si="29"/>
        <v/>
      </c>
      <c r="E72" s="50"/>
      <c r="F72" s="48"/>
      <c r="G72" s="48"/>
      <c r="H72" s="48"/>
      <c r="I72" s="47"/>
      <c r="J72" s="49"/>
      <c r="K72" s="19">
        <f t="shared" si="30"/>
        <v>0</v>
      </c>
      <c r="L72" s="2">
        <f t="shared" si="31"/>
        <v>0</v>
      </c>
      <c r="M72" s="37" t="str">
        <f t="shared" si="32"/>
        <v/>
      </c>
      <c r="N72" s="4">
        <f t="shared" si="33"/>
        <v>0</v>
      </c>
      <c r="O72" s="5">
        <f t="shared" si="34"/>
        <v>0</v>
      </c>
      <c r="P72" s="7">
        <f t="shared" si="35"/>
        <v>0</v>
      </c>
      <c r="Q72" s="2">
        <f t="shared" si="36"/>
        <v>0</v>
      </c>
      <c r="R72" s="37" t="str">
        <f t="shared" si="37"/>
        <v/>
      </c>
      <c r="S72" s="19">
        <f t="shared" si="38"/>
        <v>0</v>
      </c>
      <c r="T72" s="3">
        <f t="shared" si="39"/>
        <v>0</v>
      </c>
      <c r="U72" s="7">
        <f t="shared" si="40"/>
        <v>0</v>
      </c>
      <c r="V72" s="8">
        <f t="shared" si="41"/>
        <v>0</v>
      </c>
      <c r="W72" s="25">
        <v>67</v>
      </c>
      <c r="X72" s="6" t="str">
        <f>IF(G72="BAN",MAX($X$6:X71)+1,"")</f>
        <v/>
      </c>
      <c r="Y72" s="6" t="str">
        <f>IF(G72="POK",MAX($Y$6:Y71)+1,"")</f>
        <v/>
      </c>
    </row>
    <row r="73" spans="1:25" ht="19.5" customHeight="1" x14ac:dyDescent="0.2">
      <c r="A73" s="25">
        <v>68</v>
      </c>
      <c r="B73" s="55"/>
      <c r="C73" s="32" t="str">
        <f t="shared" si="28"/>
        <v/>
      </c>
      <c r="D73" s="32" t="str">
        <f t="shared" si="29"/>
        <v/>
      </c>
      <c r="E73" s="50"/>
      <c r="F73" s="48"/>
      <c r="G73" s="48"/>
      <c r="H73" s="48"/>
      <c r="I73" s="47"/>
      <c r="J73" s="49"/>
      <c r="K73" s="19">
        <f t="shared" si="30"/>
        <v>0</v>
      </c>
      <c r="L73" s="2">
        <f t="shared" si="31"/>
        <v>0</v>
      </c>
      <c r="M73" s="37" t="str">
        <f t="shared" si="32"/>
        <v/>
      </c>
      <c r="N73" s="4">
        <f t="shared" si="33"/>
        <v>0</v>
      </c>
      <c r="O73" s="5">
        <f t="shared" si="34"/>
        <v>0</v>
      </c>
      <c r="P73" s="7">
        <f t="shared" si="35"/>
        <v>0</v>
      </c>
      <c r="Q73" s="2">
        <f t="shared" si="36"/>
        <v>0</v>
      </c>
      <c r="R73" s="37" t="str">
        <f t="shared" si="37"/>
        <v/>
      </c>
      <c r="S73" s="19">
        <f t="shared" si="38"/>
        <v>0</v>
      </c>
      <c r="T73" s="3">
        <f t="shared" si="39"/>
        <v>0</v>
      </c>
      <c r="U73" s="7">
        <f t="shared" si="40"/>
        <v>0</v>
      </c>
      <c r="V73" s="8">
        <f t="shared" si="41"/>
        <v>0</v>
      </c>
      <c r="W73" s="25">
        <v>68</v>
      </c>
      <c r="X73" s="6" t="str">
        <f>IF(G73="BAN",MAX($X$6:X72)+1,"")</f>
        <v/>
      </c>
      <c r="Y73" s="6" t="str">
        <f>IF(G73="POK",MAX($Y$6:Y72)+1,"")</f>
        <v/>
      </c>
    </row>
    <row r="74" spans="1:25" ht="19.5" customHeight="1" x14ac:dyDescent="0.2">
      <c r="A74" s="25">
        <v>69</v>
      </c>
      <c r="B74" s="55"/>
      <c r="C74" s="32" t="str">
        <f t="shared" si="28"/>
        <v/>
      </c>
      <c r="D74" s="32" t="str">
        <f t="shared" si="29"/>
        <v/>
      </c>
      <c r="E74" s="50"/>
      <c r="F74" s="48"/>
      <c r="G74" s="48"/>
      <c r="H74" s="48"/>
      <c r="I74" s="47"/>
      <c r="J74" s="49"/>
      <c r="K74" s="19">
        <f t="shared" si="30"/>
        <v>0</v>
      </c>
      <c r="L74" s="2">
        <f t="shared" si="31"/>
        <v>0</v>
      </c>
      <c r="M74" s="37" t="str">
        <f t="shared" si="32"/>
        <v/>
      </c>
      <c r="N74" s="4">
        <f t="shared" si="33"/>
        <v>0</v>
      </c>
      <c r="O74" s="5">
        <f t="shared" si="34"/>
        <v>0</v>
      </c>
      <c r="P74" s="7">
        <f t="shared" si="35"/>
        <v>0</v>
      </c>
      <c r="Q74" s="2">
        <f t="shared" si="36"/>
        <v>0</v>
      </c>
      <c r="R74" s="37" t="str">
        <f t="shared" si="37"/>
        <v/>
      </c>
      <c r="S74" s="19">
        <f t="shared" si="38"/>
        <v>0</v>
      </c>
      <c r="T74" s="3">
        <f t="shared" si="39"/>
        <v>0</v>
      </c>
      <c r="U74" s="7">
        <f t="shared" si="40"/>
        <v>0</v>
      </c>
      <c r="V74" s="8">
        <f t="shared" si="41"/>
        <v>0</v>
      </c>
      <c r="W74" s="25">
        <v>69</v>
      </c>
      <c r="X74" s="6" t="str">
        <f>IF(G74="BAN",MAX($X$6:X73)+1,"")</f>
        <v/>
      </c>
      <c r="Y74" s="6" t="str">
        <f>IF(G74="POK",MAX($Y$6:Y73)+1,"")</f>
        <v/>
      </c>
    </row>
    <row r="75" spans="1:25" ht="19.5" customHeight="1" x14ac:dyDescent="0.2">
      <c r="A75" s="25">
        <v>70</v>
      </c>
      <c r="B75" s="55"/>
      <c r="C75" s="32" t="str">
        <f t="shared" si="28"/>
        <v/>
      </c>
      <c r="D75" s="32" t="str">
        <f t="shared" si="29"/>
        <v/>
      </c>
      <c r="E75" s="50"/>
      <c r="F75" s="48"/>
      <c r="G75" s="48"/>
      <c r="H75" s="48"/>
      <c r="I75" s="47"/>
      <c r="J75" s="49"/>
      <c r="K75" s="19">
        <f t="shared" si="30"/>
        <v>0</v>
      </c>
      <c r="L75" s="2">
        <f t="shared" si="31"/>
        <v>0</v>
      </c>
      <c r="M75" s="37" t="str">
        <f t="shared" si="32"/>
        <v/>
      </c>
      <c r="N75" s="4">
        <f t="shared" si="33"/>
        <v>0</v>
      </c>
      <c r="O75" s="5">
        <f t="shared" si="34"/>
        <v>0</v>
      </c>
      <c r="P75" s="7">
        <f t="shared" si="35"/>
        <v>0</v>
      </c>
      <c r="Q75" s="2">
        <f t="shared" si="36"/>
        <v>0</v>
      </c>
      <c r="R75" s="37" t="str">
        <f t="shared" si="37"/>
        <v/>
      </c>
      <c r="S75" s="19">
        <f t="shared" si="38"/>
        <v>0</v>
      </c>
      <c r="T75" s="3">
        <f t="shared" si="39"/>
        <v>0</v>
      </c>
      <c r="U75" s="7">
        <f t="shared" si="40"/>
        <v>0</v>
      </c>
      <c r="V75" s="8">
        <f t="shared" si="41"/>
        <v>0</v>
      </c>
      <c r="W75" s="25">
        <v>70</v>
      </c>
      <c r="X75" s="6" t="str">
        <f>IF(G75="BAN",MAX($X$6:X74)+1,"")</f>
        <v/>
      </c>
      <c r="Y75" s="6" t="str">
        <f>IF(G75="POK",MAX($Y$6:Y74)+1,"")</f>
        <v/>
      </c>
    </row>
    <row r="76" spans="1:25" ht="19.5" customHeight="1" x14ac:dyDescent="0.2">
      <c r="A76" s="25">
        <v>71</v>
      </c>
      <c r="B76" s="55"/>
      <c r="C76" s="32" t="str">
        <f t="shared" si="28"/>
        <v/>
      </c>
      <c r="D76" s="32" t="str">
        <f t="shared" si="29"/>
        <v/>
      </c>
      <c r="E76" s="50"/>
      <c r="F76" s="48"/>
      <c r="G76" s="48"/>
      <c r="H76" s="48"/>
      <c r="I76" s="47"/>
      <c r="J76" s="49"/>
      <c r="K76" s="19">
        <f t="shared" si="30"/>
        <v>0</v>
      </c>
      <c r="L76" s="2">
        <f t="shared" si="31"/>
        <v>0</v>
      </c>
      <c r="M76" s="37" t="str">
        <f t="shared" si="32"/>
        <v/>
      </c>
      <c r="N76" s="4">
        <f t="shared" si="33"/>
        <v>0</v>
      </c>
      <c r="O76" s="5">
        <f t="shared" si="34"/>
        <v>0</v>
      </c>
      <c r="P76" s="7">
        <f t="shared" si="35"/>
        <v>0</v>
      </c>
      <c r="Q76" s="2">
        <f t="shared" si="36"/>
        <v>0</v>
      </c>
      <c r="R76" s="37" t="str">
        <f t="shared" si="37"/>
        <v/>
      </c>
      <c r="S76" s="19">
        <f t="shared" si="38"/>
        <v>0</v>
      </c>
      <c r="T76" s="3">
        <f t="shared" si="39"/>
        <v>0</v>
      </c>
      <c r="U76" s="7">
        <f t="shared" si="40"/>
        <v>0</v>
      </c>
      <c r="V76" s="8">
        <f t="shared" si="41"/>
        <v>0</v>
      </c>
      <c r="W76" s="25">
        <v>71</v>
      </c>
      <c r="X76" s="6" t="str">
        <f>IF(G76="BAN",MAX($X$6:X75)+1,"")</f>
        <v/>
      </c>
      <c r="Y76" s="6" t="str">
        <f>IF(G76="POK",MAX($Y$6:Y75)+1,"")</f>
        <v/>
      </c>
    </row>
    <row r="77" spans="1:25" ht="19.5" customHeight="1" x14ac:dyDescent="0.2">
      <c r="A77" s="25">
        <v>72</v>
      </c>
      <c r="B77" s="55"/>
      <c r="C77" s="32" t="str">
        <f t="shared" si="28"/>
        <v/>
      </c>
      <c r="D77" s="32" t="str">
        <f t="shared" si="29"/>
        <v/>
      </c>
      <c r="E77" s="50"/>
      <c r="F77" s="48"/>
      <c r="G77" s="48"/>
      <c r="H77" s="48"/>
      <c r="I77" s="47"/>
      <c r="J77" s="49"/>
      <c r="K77" s="19">
        <f t="shared" si="30"/>
        <v>0</v>
      </c>
      <c r="L77" s="2">
        <f t="shared" si="31"/>
        <v>0</v>
      </c>
      <c r="M77" s="37" t="str">
        <f t="shared" si="32"/>
        <v/>
      </c>
      <c r="N77" s="4">
        <f t="shared" si="33"/>
        <v>0</v>
      </c>
      <c r="O77" s="5">
        <f t="shared" si="34"/>
        <v>0</v>
      </c>
      <c r="P77" s="7">
        <f t="shared" si="35"/>
        <v>0</v>
      </c>
      <c r="Q77" s="2">
        <f t="shared" si="36"/>
        <v>0</v>
      </c>
      <c r="R77" s="37" t="str">
        <f t="shared" si="37"/>
        <v/>
      </c>
      <c r="S77" s="19">
        <f t="shared" si="38"/>
        <v>0</v>
      </c>
      <c r="T77" s="3">
        <f t="shared" si="39"/>
        <v>0</v>
      </c>
      <c r="U77" s="7">
        <f t="shared" si="40"/>
        <v>0</v>
      </c>
      <c r="V77" s="8">
        <f t="shared" si="41"/>
        <v>0</v>
      </c>
      <c r="W77" s="25">
        <v>72</v>
      </c>
      <c r="X77" s="6" t="str">
        <f>IF(G77="BAN",MAX($X$6:X76)+1,"")</f>
        <v/>
      </c>
      <c r="Y77" s="6" t="str">
        <f>IF(G77="POK",MAX($Y$6:Y76)+1,"")</f>
        <v/>
      </c>
    </row>
    <row r="78" spans="1:25" ht="19.5" customHeight="1" x14ac:dyDescent="0.2">
      <c r="A78" s="25">
        <v>73</v>
      </c>
      <c r="B78" s="55"/>
      <c r="C78" s="32" t="str">
        <f t="shared" si="28"/>
        <v/>
      </c>
      <c r="D78" s="32" t="str">
        <f t="shared" si="29"/>
        <v/>
      </c>
      <c r="E78" s="50"/>
      <c r="F78" s="48"/>
      <c r="G78" s="48"/>
      <c r="H78" s="48"/>
      <c r="I78" s="47"/>
      <c r="J78" s="49"/>
      <c r="K78" s="19">
        <f t="shared" si="30"/>
        <v>0</v>
      </c>
      <c r="L78" s="2">
        <f t="shared" si="31"/>
        <v>0</v>
      </c>
      <c r="M78" s="37" t="str">
        <f t="shared" si="32"/>
        <v/>
      </c>
      <c r="N78" s="4">
        <f t="shared" si="33"/>
        <v>0</v>
      </c>
      <c r="O78" s="5">
        <f t="shared" si="34"/>
        <v>0</v>
      </c>
      <c r="P78" s="7">
        <f t="shared" si="35"/>
        <v>0</v>
      </c>
      <c r="Q78" s="2">
        <f t="shared" si="36"/>
        <v>0</v>
      </c>
      <c r="R78" s="37" t="str">
        <f t="shared" si="37"/>
        <v/>
      </c>
      <c r="S78" s="19">
        <f t="shared" si="38"/>
        <v>0</v>
      </c>
      <c r="T78" s="3">
        <f t="shared" si="39"/>
        <v>0</v>
      </c>
      <c r="U78" s="7">
        <f t="shared" si="40"/>
        <v>0</v>
      </c>
      <c r="V78" s="8">
        <f t="shared" si="41"/>
        <v>0</v>
      </c>
      <c r="W78" s="25">
        <v>73</v>
      </c>
      <c r="X78" s="6" t="str">
        <f>IF(G78="BAN",MAX($X$6:X77)+1,"")</f>
        <v/>
      </c>
      <c r="Y78" s="6" t="str">
        <f>IF(G78="POK",MAX($Y$6:Y77)+1,"")</f>
        <v/>
      </c>
    </row>
    <row r="79" spans="1:25" ht="19.5" customHeight="1" x14ac:dyDescent="0.2">
      <c r="A79" s="25">
        <v>74</v>
      </c>
      <c r="B79" s="55"/>
      <c r="C79" s="32" t="str">
        <f t="shared" si="28"/>
        <v/>
      </c>
      <c r="D79" s="32" t="str">
        <f t="shared" si="29"/>
        <v/>
      </c>
      <c r="E79" s="50"/>
      <c r="F79" s="48"/>
      <c r="G79" s="48"/>
      <c r="H79" s="48"/>
      <c r="I79" s="47"/>
      <c r="J79" s="49"/>
      <c r="K79" s="19">
        <f t="shared" si="30"/>
        <v>0</v>
      </c>
      <c r="L79" s="2">
        <f t="shared" si="31"/>
        <v>0</v>
      </c>
      <c r="M79" s="37" t="str">
        <f t="shared" si="32"/>
        <v/>
      </c>
      <c r="N79" s="4">
        <f t="shared" si="33"/>
        <v>0</v>
      </c>
      <c r="O79" s="5">
        <f t="shared" si="34"/>
        <v>0</v>
      </c>
      <c r="P79" s="7">
        <f t="shared" si="35"/>
        <v>0</v>
      </c>
      <c r="Q79" s="2">
        <f t="shared" si="36"/>
        <v>0</v>
      </c>
      <c r="R79" s="37" t="str">
        <f t="shared" si="37"/>
        <v/>
      </c>
      <c r="S79" s="19">
        <f t="shared" si="38"/>
        <v>0</v>
      </c>
      <c r="T79" s="3">
        <f t="shared" si="39"/>
        <v>0</v>
      </c>
      <c r="U79" s="7">
        <f t="shared" si="40"/>
        <v>0</v>
      </c>
      <c r="V79" s="8">
        <f t="shared" si="41"/>
        <v>0</v>
      </c>
      <c r="W79" s="25">
        <v>74</v>
      </c>
      <c r="X79" s="6" t="str">
        <f>IF(G79="BAN",MAX($X$6:X78)+1,"")</f>
        <v/>
      </c>
      <c r="Y79" s="6" t="str">
        <f>IF(G79="POK",MAX($Y$6:Y78)+1,"")</f>
        <v/>
      </c>
    </row>
    <row r="80" spans="1:25" ht="19.5" customHeight="1" x14ac:dyDescent="0.2">
      <c r="A80" s="25">
        <v>75</v>
      </c>
      <c r="B80" s="55"/>
      <c r="C80" s="32" t="str">
        <f t="shared" ref="C80:C85" si="42">IF(B80="","",CONCATENATE("D",$F$1,"_",A80))</f>
        <v/>
      </c>
      <c r="D80" s="32" t="str">
        <f t="shared" ref="D80:D85" si="43">IF(G80="BAN",CONCATENATE(G80,X80), IF(G80="POK",CONCATENATE("POK",Y80),""))</f>
        <v/>
      </c>
      <c r="E80" s="50"/>
      <c r="F80" s="48"/>
      <c r="G80" s="48"/>
      <c r="H80" s="48"/>
      <c r="I80" s="47"/>
      <c r="J80" s="49"/>
      <c r="K80" s="19">
        <f t="shared" ref="K80:K85" si="44">SUMIFS(E80,F80,"P",G80,"POK")</f>
        <v>0</v>
      </c>
      <c r="L80" s="2">
        <f t="shared" ref="L80:L85" si="45">SUMIFS(E80,F80,"V",G80,"POK")</f>
        <v>0</v>
      </c>
      <c r="M80" s="37" t="str">
        <f t="shared" ref="M80:M85" si="46">IF(C80&lt;&gt;"",M79+K80-L80,"")</f>
        <v/>
      </c>
      <c r="N80" s="4">
        <f t="shared" ref="N80:N85" si="47">SUMIFS(E80,F80,"P",H80,"PP")</f>
        <v>0</v>
      </c>
      <c r="O80" s="5">
        <f t="shared" ref="O80:O85" si="48">SUMIFS(E80,F80,"V",H80,"PP")</f>
        <v>0</v>
      </c>
      <c r="P80" s="7">
        <f t="shared" ref="P80:P85" si="49">SUMIFS(E80,F80,"P",G80,"BAN")</f>
        <v>0</v>
      </c>
      <c r="Q80" s="2">
        <f t="shared" ref="Q80:Q85" si="50">SUMIFS(E80,F80,"V",G80,"BAN")</f>
        <v>0</v>
      </c>
      <c r="R80" s="37" t="str">
        <f t="shared" ref="R80:R85" si="51">IF(C80&lt;&gt;"",R79+P80-Q80,"")</f>
        <v/>
      </c>
      <c r="S80" s="19">
        <f t="shared" ref="S80:S85" si="52">SUMIFS(E80,F80,"P",I80,"D",H80,"&lt;&gt;PP")</f>
        <v>0</v>
      </c>
      <c r="T80" s="3">
        <f t="shared" ref="T80:T85" si="53">SUMIFS(E80,F80,"V",I80,"D",H80,"&lt;&gt;PP")</f>
        <v>0</v>
      </c>
      <c r="U80" s="7">
        <f t="shared" ref="U80:U85" si="54">SUMIFS(E80,F80,"P",I80,"N",H80,"&lt;&gt;PP")</f>
        <v>0</v>
      </c>
      <c r="V80" s="8">
        <f t="shared" ref="V80:V85" si="55">SUMIFS(E80,F80,"V",I80,"N",H80,"&lt;&gt;PP")</f>
        <v>0</v>
      </c>
      <c r="W80" s="25">
        <v>75</v>
      </c>
      <c r="X80" s="6" t="str">
        <f>IF(G80="BAN",MAX($X$6:X79)+1,"")</f>
        <v/>
      </c>
      <c r="Y80" s="6" t="str">
        <f>IF(G80="POK",MAX($Y$6:Y79)+1,"")</f>
        <v/>
      </c>
    </row>
    <row r="81" spans="1:25" ht="19.5" customHeight="1" x14ac:dyDescent="0.2">
      <c r="A81" s="25">
        <v>76</v>
      </c>
      <c r="B81" s="55"/>
      <c r="C81" s="32" t="str">
        <f t="shared" si="42"/>
        <v/>
      </c>
      <c r="D81" s="32" t="str">
        <f t="shared" si="43"/>
        <v/>
      </c>
      <c r="E81" s="50"/>
      <c r="F81" s="48"/>
      <c r="G81" s="48"/>
      <c r="H81" s="48"/>
      <c r="I81" s="47"/>
      <c r="J81" s="49"/>
      <c r="K81" s="19">
        <f t="shared" si="44"/>
        <v>0</v>
      </c>
      <c r="L81" s="2">
        <f t="shared" si="45"/>
        <v>0</v>
      </c>
      <c r="M81" s="37" t="str">
        <f t="shared" si="46"/>
        <v/>
      </c>
      <c r="N81" s="4">
        <f t="shared" si="47"/>
        <v>0</v>
      </c>
      <c r="O81" s="5">
        <f t="shared" si="48"/>
        <v>0</v>
      </c>
      <c r="P81" s="7">
        <f t="shared" si="49"/>
        <v>0</v>
      </c>
      <c r="Q81" s="2">
        <f t="shared" si="50"/>
        <v>0</v>
      </c>
      <c r="R81" s="37" t="str">
        <f t="shared" si="51"/>
        <v/>
      </c>
      <c r="S81" s="19">
        <f t="shared" si="52"/>
        <v>0</v>
      </c>
      <c r="T81" s="3">
        <f t="shared" si="53"/>
        <v>0</v>
      </c>
      <c r="U81" s="7">
        <f t="shared" si="54"/>
        <v>0</v>
      </c>
      <c r="V81" s="8">
        <f t="shared" si="55"/>
        <v>0</v>
      </c>
      <c r="W81" s="25">
        <v>76</v>
      </c>
      <c r="X81" s="6" t="str">
        <f>IF(G81="BAN",MAX($X$6:X80)+1,"")</f>
        <v/>
      </c>
      <c r="Y81" s="6" t="str">
        <f>IF(G81="POK",MAX($Y$6:Y80)+1,"")</f>
        <v/>
      </c>
    </row>
    <row r="82" spans="1:25" ht="19.5" customHeight="1" x14ac:dyDescent="0.2">
      <c r="A82" s="25">
        <v>77</v>
      </c>
      <c r="B82" s="55"/>
      <c r="C82" s="32" t="str">
        <f t="shared" si="42"/>
        <v/>
      </c>
      <c r="D82" s="32" t="str">
        <f t="shared" si="43"/>
        <v/>
      </c>
      <c r="E82" s="50"/>
      <c r="F82" s="48"/>
      <c r="G82" s="48"/>
      <c r="H82" s="48"/>
      <c r="I82" s="47"/>
      <c r="J82" s="49"/>
      <c r="K82" s="19">
        <f t="shared" si="44"/>
        <v>0</v>
      </c>
      <c r="L82" s="2">
        <f t="shared" si="45"/>
        <v>0</v>
      </c>
      <c r="M82" s="37" t="str">
        <f t="shared" si="46"/>
        <v/>
      </c>
      <c r="N82" s="4">
        <f t="shared" si="47"/>
        <v>0</v>
      </c>
      <c r="O82" s="5">
        <f t="shared" si="48"/>
        <v>0</v>
      </c>
      <c r="P82" s="7">
        <f t="shared" si="49"/>
        <v>0</v>
      </c>
      <c r="Q82" s="2">
        <f t="shared" si="50"/>
        <v>0</v>
      </c>
      <c r="R82" s="37" t="str">
        <f t="shared" si="51"/>
        <v/>
      </c>
      <c r="S82" s="19">
        <f t="shared" si="52"/>
        <v>0</v>
      </c>
      <c r="T82" s="3">
        <f t="shared" si="53"/>
        <v>0</v>
      </c>
      <c r="U82" s="7">
        <f t="shared" si="54"/>
        <v>0</v>
      </c>
      <c r="V82" s="8">
        <f t="shared" si="55"/>
        <v>0</v>
      </c>
      <c r="W82" s="25">
        <v>77</v>
      </c>
      <c r="X82" s="6" t="str">
        <f>IF(G82="BAN",MAX($X$6:X81)+1,"")</f>
        <v/>
      </c>
      <c r="Y82" s="6" t="str">
        <f>IF(G82="POK",MAX($Y$6:Y81)+1,"")</f>
        <v/>
      </c>
    </row>
    <row r="83" spans="1:25" ht="19.5" customHeight="1" x14ac:dyDescent="0.2">
      <c r="A83" s="25">
        <v>78</v>
      </c>
      <c r="B83" s="55"/>
      <c r="C83" s="32" t="str">
        <f t="shared" si="42"/>
        <v/>
      </c>
      <c r="D83" s="32" t="str">
        <f t="shared" si="43"/>
        <v/>
      </c>
      <c r="E83" s="50"/>
      <c r="F83" s="48"/>
      <c r="G83" s="48"/>
      <c r="H83" s="48"/>
      <c r="I83" s="47"/>
      <c r="J83" s="49"/>
      <c r="K83" s="19">
        <f t="shared" si="44"/>
        <v>0</v>
      </c>
      <c r="L83" s="2">
        <f t="shared" si="45"/>
        <v>0</v>
      </c>
      <c r="M83" s="37" t="str">
        <f t="shared" si="46"/>
        <v/>
      </c>
      <c r="N83" s="4">
        <f t="shared" si="47"/>
        <v>0</v>
      </c>
      <c r="O83" s="5">
        <f t="shared" si="48"/>
        <v>0</v>
      </c>
      <c r="P83" s="7">
        <f t="shared" si="49"/>
        <v>0</v>
      </c>
      <c r="Q83" s="2">
        <f t="shared" si="50"/>
        <v>0</v>
      </c>
      <c r="R83" s="37" t="str">
        <f t="shared" si="51"/>
        <v/>
      </c>
      <c r="S83" s="19">
        <f t="shared" si="52"/>
        <v>0</v>
      </c>
      <c r="T83" s="3">
        <f t="shared" si="53"/>
        <v>0</v>
      </c>
      <c r="U83" s="7">
        <f t="shared" si="54"/>
        <v>0</v>
      </c>
      <c r="V83" s="8">
        <f t="shared" si="55"/>
        <v>0</v>
      </c>
      <c r="W83" s="25">
        <v>78</v>
      </c>
      <c r="X83" s="6" t="str">
        <f>IF(G83="BAN",MAX($X$6:X82)+1,"")</f>
        <v/>
      </c>
      <c r="Y83" s="6" t="str">
        <f>IF(G83="POK",MAX($Y$6:Y82)+1,"")</f>
        <v/>
      </c>
    </row>
    <row r="84" spans="1:25" ht="19.5" customHeight="1" x14ac:dyDescent="0.2">
      <c r="A84" s="25">
        <v>79</v>
      </c>
      <c r="B84" s="55"/>
      <c r="C84" s="32" t="str">
        <f t="shared" si="42"/>
        <v/>
      </c>
      <c r="D84" s="32" t="str">
        <f t="shared" si="43"/>
        <v/>
      </c>
      <c r="E84" s="50"/>
      <c r="F84" s="48"/>
      <c r="G84" s="48"/>
      <c r="H84" s="48"/>
      <c r="I84" s="47"/>
      <c r="J84" s="49"/>
      <c r="K84" s="19">
        <f t="shared" si="44"/>
        <v>0</v>
      </c>
      <c r="L84" s="2">
        <f t="shared" si="45"/>
        <v>0</v>
      </c>
      <c r="M84" s="37" t="str">
        <f t="shared" si="46"/>
        <v/>
      </c>
      <c r="N84" s="4">
        <f t="shared" si="47"/>
        <v>0</v>
      </c>
      <c r="O84" s="5">
        <f t="shared" si="48"/>
        <v>0</v>
      </c>
      <c r="P84" s="7">
        <f t="shared" si="49"/>
        <v>0</v>
      </c>
      <c r="Q84" s="2">
        <f t="shared" si="50"/>
        <v>0</v>
      </c>
      <c r="R84" s="37" t="str">
        <f t="shared" si="51"/>
        <v/>
      </c>
      <c r="S84" s="19">
        <f t="shared" si="52"/>
        <v>0</v>
      </c>
      <c r="T84" s="3">
        <f t="shared" si="53"/>
        <v>0</v>
      </c>
      <c r="U84" s="7">
        <f t="shared" si="54"/>
        <v>0</v>
      </c>
      <c r="V84" s="8">
        <f t="shared" si="55"/>
        <v>0</v>
      </c>
      <c r="W84" s="25">
        <v>79</v>
      </c>
      <c r="X84" s="6" t="str">
        <f>IF(G84="BAN",MAX($X$6:X83)+1,"")</f>
        <v/>
      </c>
      <c r="Y84" s="6" t="str">
        <f>IF(G84="POK",MAX($Y$6:Y83)+1,"")</f>
        <v/>
      </c>
    </row>
    <row r="85" spans="1:25" ht="19.5" customHeight="1" thickBot="1" x14ac:dyDescent="0.25">
      <c r="A85" s="25">
        <v>80</v>
      </c>
      <c r="B85" s="55"/>
      <c r="C85" s="32" t="str">
        <f t="shared" si="42"/>
        <v/>
      </c>
      <c r="D85" s="32" t="str">
        <f t="shared" si="43"/>
        <v/>
      </c>
      <c r="E85" s="50"/>
      <c r="F85" s="48"/>
      <c r="G85" s="48"/>
      <c r="H85" s="48"/>
      <c r="I85" s="47"/>
      <c r="J85" s="49"/>
      <c r="K85" s="19">
        <f t="shared" si="44"/>
        <v>0</v>
      </c>
      <c r="L85" s="2">
        <f t="shared" si="45"/>
        <v>0</v>
      </c>
      <c r="M85" s="37" t="str">
        <f t="shared" si="46"/>
        <v/>
      </c>
      <c r="N85" s="4">
        <f t="shared" si="47"/>
        <v>0</v>
      </c>
      <c r="O85" s="5">
        <f t="shared" si="48"/>
        <v>0</v>
      </c>
      <c r="P85" s="7">
        <f t="shared" si="49"/>
        <v>0</v>
      </c>
      <c r="Q85" s="2">
        <f t="shared" si="50"/>
        <v>0</v>
      </c>
      <c r="R85" s="37" t="str">
        <f t="shared" si="51"/>
        <v/>
      </c>
      <c r="S85" s="19">
        <f t="shared" si="52"/>
        <v>0</v>
      </c>
      <c r="T85" s="3">
        <f t="shared" si="53"/>
        <v>0</v>
      </c>
      <c r="U85" s="7">
        <f t="shared" si="54"/>
        <v>0</v>
      </c>
      <c r="V85" s="8">
        <f t="shared" si="55"/>
        <v>0</v>
      </c>
      <c r="W85" s="25">
        <v>80</v>
      </c>
      <c r="X85" s="6" t="str">
        <f>IF(G85="BAN",MAX($X$6:X84)+1,"")</f>
        <v/>
      </c>
      <c r="Y85" s="6" t="str">
        <f>IF(G85="POK",MAX($Y$6:Y84)+1,"")</f>
        <v/>
      </c>
    </row>
    <row r="86" spans="1:25" ht="19.5" customHeight="1" thickTop="1" thickBot="1" x14ac:dyDescent="0.25">
      <c r="A86" s="22">
        <v>0</v>
      </c>
      <c r="B86" s="56"/>
      <c r="C86" s="21"/>
      <c r="D86" s="21"/>
      <c r="E86" s="51"/>
      <c r="F86" s="52"/>
      <c r="G86" s="52"/>
      <c r="H86" s="52"/>
      <c r="I86" s="51"/>
      <c r="J86" s="53" t="s">
        <v>37</v>
      </c>
      <c r="K86" s="20">
        <f>SUM(K6:K85)</f>
        <v>400</v>
      </c>
      <c r="L86" s="21">
        <f>SUM(L6:L85)</f>
        <v>601</v>
      </c>
      <c r="M86" s="38">
        <f>L1+K86-L86</f>
        <v>22799</v>
      </c>
      <c r="N86" s="26"/>
      <c r="O86" s="27"/>
      <c r="P86" s="20">
        <f>SUM(P6:P85)</f>
        <v>0</v>
      </c>
      <c r="Q86" s="21">
        <f>SUM(Q6:Q85)</f>
        <v>3100</v>
      </c>
      <c r="R86" s="38">
        <f>Q1+P86-Q86</f>
        <v>28700</v>
      </c>
      <c r="S86" s="20">
        <f>SUM(S6:S85)</f>
        <v>300</v>
      </c>
      <c r="T86" s="21">
        <f>SUM(T6:T85)</f>
        <v>0</v>
      </c>
      <c r="U86" s="20">
        <f>SUM(U6:U85)</f>
        <v>0</v>
      </c>
      <c r="V86" s="21">
        <f>SUM(V6:V85)</f>
        <v>3601</v>
      </c>
      <c r="W86" s="22">
        <v>0</v>
      </c>
      <c r="X86" s="6"/>
    </row>
    <row r="87" spans="1:25" x14ac:dyDescent="0.2">
      <c r="B87" s="54"/>
      <c r="E87" s="54"/>
      <c r="F87" s="54"/>
      <c r="G87" s="54"/>
      <c r="H87" s="54"/>
      <c r="I87" s="54"/>
      <c r="J87" s="54"/>
      <c r="W87" s="6"/>
      <c r="X87" s="6"/>
    </row>
    <row r="88" spans="1:25" ht="13.5" customHeight="1" x14ac:dyDescent="0.2">
      <c r="B88" s="54"/>
      <c r="E88" s="54"/>
      <c r="F88" s="54"/>
      <c r="G88" s="54"/>
      <c r="H88" s="54"/>
      <c r="I88" s="54"/>
      <c r="J88" s="54"/>
    </row>
    <row r="89" spans="1:25" ht="23.25" customHeight="1" x14ac:dyDescent="0.2">
      <c r="B89" s="54"/>
      <c r="E89" s="54"/>
      <c r="F89" s="54"/>
      <c r="G89" s="54"/>
      <c r="H89" s="54"/>
      <c r="I89" s="54"/>
      <c r="J89" s="54"/>
    </row>
    <row r="90" spans="1:25" ht="22.5" customHeight="1" x14ac:dyDescent="0.2">
      <c r="B90" s="54"/>
      <c r="E90" s="54"/>
      <c r="F90" s="54"/>
      <c r="G90" s="54"/>
      <c r="H90" s="54"/>
      <c r="I90" s="54"/>
      <c r="J90" s="54"/>
    </row>
    <row r="91" spans="1:25" x14ac:dyDescent="0.2">
      <c r="B91" s="54"/>
      <c r="E91" s="54"/>
      <c r="F91" s="54"/>
      <c r="G91" s="54"/>
      <c r="H91" s="54"/>
      <c r="I91" s="54"/>
      <c r="J91" s="54"/>
    </row>
    <row r="92" spans="1:25" x14ac:dyDescent="0.2">
      <c r="B92" s="54"/>
      <c r="E92" s="54"/>
      <c r="F92" s="54"/>
      <c r="G92" s="54"/>
      <c r="H92" s="54"/>
      <c r="I92" s="54"/>
      <c r="J92" s="54"/>
    </row>
    <row r="93" spans="1:25" x14ac:dyDescent="0.2">
      <c r="B93" s="54"/>
      <c r="E93" s="54"/>
      <c r="F93" s="54"/>
      <c r="G93" s="54"/>
      <c r="H93" s="54"/>
      <c r="I93" s="54"/>
      <c r="J93" s="54"/>
    </row>
    <row r="94" spans="1:25" x14ac:dyDescent="0.2">
      <c r="B94" s="54"/>
      <c r="E94" s="54"/>
      <c r="F94" s="54"/>
      <c r="G94" s="54"/>
      <c r="H94" s="54"/>
      <c r="I94" s="54"/>
      <c r="J94" s="54"/>
    </row>
    <row r="95" spans="1:25" x14ac:dyDescent="0.2">
      <c r="B95" s="54"/>
      <c r="E95" s="54"/>
      <c r="F95" s="54"/>
      <c r="G95" s="54"/>
      <c r="H95" s="54"/>
      <c r="I95" s="54"/>
      <c r="J95" s="54"/>
    </row>
    <row r="96" spans="1:25" x14ac:dyDescent="0.2">
      <c r="B96" s="54"/>
      <c r="E96" s="54"/>
      <c r="F96" s="54"/>
      <c r="G96" s="54"/>
      <c r="H96" s="54"/>
      <c r="I96" s="54"/>
      <c r="J96" s="54"/>
    </row>
    <row r="97" spans="2:10" x14ac:dyDescent="0.2">
      <c r="B97" s="54"/>
      <c r="E97" s="54"/>
      <c r="F97" s="54"/>
      <c r="G97" s="54"/>
      <c r="H97" s="54"/>
      <c r="I97" s="54"/>
      <c r="J97" s="54"/>
    </row>
    <row r="98" spans="2:10" x14ac:dyDescent="0.2">
      <c r="B98" s="54"/>
      <c r="E98" s="54"/>
      <c r="F98" s="54"/>
      <c r="G98" s="54"/>
      <c r="H98" s="54"/>
      <c r="I98" s="54"/>
      <c r="J98" s="54"/>
    </row>
    <row r="99" spans="2:10" x14ac:dyDescent="0.2">
      <c r="B99" s="54"/>
      <c r="E99" s="54"/>
      <c r="F99" s="54"/>
      <c r="G99" s="54"/>
      <c r="H99" s="54"/>
      <c r="I99" s="54"/>
      <c r="J99" s="54"/>
    </row>
    <row r="100" spans="2:10" x14ac:dyDescent="0.2">
      <c r="B100" s="54"/>
      <c r="E100" s="54"/>
      <c r="F100" s="54"/>
      <c r="G100" s="54"/>
      <c r="H100" s="54"/>
      <c r="I100" s="54"/>
      <c r="J100" s="54"/>
    </row>
    <row r="101" spans="2:10" x14ac:dyDescent="0.2">
      <c r="B101" s="54"/>
      <c r="E101" s="54"/>
      <c r="F101" s="54"/>
      <c r="G101" s="54"/>
      <c r="H101" s="54"/>
      <c r="I101" s="54"/>
      <c r="J101" s="54"/>
    </row>
    <row r="102" spans="2:10" x14ac:dyDescent="0.2">
      <c r="B102" s="54"/>
      <c r="E102" s="54"/>
      <c r="F102" s="54"/>
      <c r="G102" s="54"/>
      <c r="H102" s="54"/>
      <c r="I102" s="54"/>
      <c r="J102" s="54"/>
    </row>
    <row r="103" spans="2:10" x14ac:dyDescent="0.2">
      <c r="B103" s="54"/>
      <c r="E103" s="54"/>
      <c r="F103" s="54"/>
      <c r="G103" s="54"/>
      <c r="H103" s="54"/>
      <c r="I103" s="54"/>
      <c r="J103" s="54"/>
    </row>
    <row r="104" spans="2:10" x14ac:dyDescent="0.2">
      <c r="B104" s="54"/>
      <c r="E104" s="54"/>
      <c r="F104" s="54"/>
      <c r="G104" s="54"/>
      <c r="H104" s="54"/>
      <c r="I104" s="54"/>
      <c r="J104" s="54"/>
    </row>
    <row r="105" spans="2:10" x14ac:dyDescent="0.2">
      <c r="B105" s="54"/>
      <c r="E105" s="54"/>
      <c r="F105" s="54"/>
      <c r="G105" s="54"/>
      <c r="H105" s="54"/>
      <c r="I105" s="54"/>
      <c r="J105" s="54"/>
    </row>
    <row r="106" spans="2:10" x14ac:dyDescent="0.2">
      <c r="B106" s="54"/>
      <c r="E106" s="54"/>
      <c r="F106" s="54"/>
      <c r="G106" s="54"/>
      <c r="H106" s="54"/>
      <c r="I106" s="54"/>
      <c r="J106" s="54"/>
    </row>
    <row r="107" spans="2:10" x14ac:dyDescent="0.2">
      <c r="B107" s="54"/>
      <c r="E107" s="54"/>
      <c r="F107" s="54"/>
      <c r="G107" s="54"/>
      <c r="H107" s="54"/>
      <c r="I107" s="54"/>
      <c r="J107" s="54"/>
    </row>
    <row r="108" spans="2:10" x14ac:dyDescent="0.2">
      <c r="B108" s="54"/>
      <c r="E108" s="54"/>
      <c r="F108" s="54"/>
      <c r="G108" s="54"/>
      <c r="H108" s="54"/>
      <c r="I108" s="54"/>
      <c r="J108" s="54"/>
    </row>
    <row r="109" spans="2:10" x14ac:dyDescent="0.2">
      <c r="B109" s="54"/>
      <c r="E109" s="54"/>
      <c r="F109" s="54"/>
      <c r="G109" s="54"/>
      <c r="H109" s="54"/>
      <c r="I109" s="54"/>
      <c r="J109" s="54"/>
    </row>
    <row r="110" spans="2:10" x14ac:dyDescent="0.2">
      <c r="B110" s="54"/>
      <c r="E110" s="54"/>
      <c r="F110" s="54"/>
      <c r="G110" s="54"/>
      <c r="H110" s="54"/>
      <c r="I110" s="54"/>
      <c r="J110" s="54"/>
    </row>
    <row r="111" spans="2:10" x14ac:dyDescent="0.2">
      <c r="B111" s="54"/>
      <c r="E111" s="54"/>
      <c r="F111" s="54"/>
      <c r="G111" s="54"/>
      <c r="H111" s="54"/>
      <c r="I111" s="54"/>
      <c r="J111" s="54"/>
    </row>
    <row r="112" spans="2:10" x14ac:dyDescent="0.2">
      <c r="B112" s="54"/>
      <c r="E112" s="54"/>
      <c r="F112" s="54"/>
      <c r="G112" s="54"/>
      <c r="H112" s="54"/>
      <c r="I112" s="54"/>
      <c r="J112" s="54"/>
    </row>
    <row r="113" spans="2:10" x14ac:dyDescent="0.2">
      <c r="B113" s="54"/>
      <c r="E113" s="54"/>
      <c r="F113" s="54"/>
      <c r="G113" s="54"/>
      <c r="H113" s="54"/>
      <c r="I113" s="54"/>
      <c r="J113" s="54"/>
    </row>
    <row r="114" spans="2:10" x14ac:dyDescent="0.2">
      <c r="B114" s="54"/>
      <c r="E114" s="54"/>
      <c r="F114" s="54"/>
      <c r="G114" s="54"/>
      <c r="H114" s="54"/>
      <c r="I114" s="54"/>
      <c r="J114" s="54"/>
    </row>
    <row r="115" spans="2:10" x14ac:dyDescent="0.2">
      <c r="B115" s="54"/>
      <c r="E115" s="54"/>
      <c r="F115" s="54"/>
      <c r="G115" s="54"/>
      <c r="H115" s="54"/>
      <c r="I115" s="54"/>
      <c r="J115" s="54"/>
    </row>
    <row r="116" spans="2:10" x14ac:dyDescent="0.2">
      <c r="B116" s="54"/>
      <c r="E116" s="54"/>
      <c r="F116" s="54"/>
      <c r="G116" s="54"/>
      <c r="H116" s="54"/>
      <c r="I116" s="54"/>
      <c r="J116" s="54"/>
    </row>
    <row r="117" spans="2:10" x14ac:dyDescent="0.2">
      <c r="B117" s="54"/>
      <c r="E117" s="54"/>
      <c r="F117" s="54"/>
      <c r="G117" s="54"/>
      <c r="H117" s="54"/>
      <c r="I117" s="54"/>
      <c r="J117" s="54"/>
    </row>
    <row r="118" spans="2:10" x14ac:dyDescent="0.2">
      <c r="B118" s="54"/>
      <c r="E118" s="54"/>
      <c r="F118" s="54"/>
      <c r="G118" s="54"/>
      <c r="H118" s="54"/>
      <c r="I118" s="54"/>
      <c r="J118" s="54"/>
    </row>
    <row r="119" spans="2:10" x14ac:dyDescent="0.2">
      <c r="B119" s="54"/>
      <c r="E119" s="54"/>
      <c r="F119" s="54"/>
      <c r="G119" s="54"/>
      <c r="H119" s="54"/>
      <c r="I119" s="54"/>
      <c r="J119" s="54"/>
    </row>
    <row r="120" spans="2:10" x14ac:dyDescent="0.2">
      <c r="B120" s="54"/>
      <c r="E120" s="54"/>
      <c r="F120" s="54"/>
      <c r="G120" s="54"/>
      <c r="H120" s="54"/>
      <c r="I120" s="54"/>
      <c r="J120" s="54"/>
    </row>
    <row r="121" spans="2:10" x14ac:dyDescent="0.2">
      <c r="B121" s="54"/>
      <c r="E121" s="54"/>
      <c r="F121" s="54"/>
      <c r="G121" s="54"/>
      <c r="H121" s="54"/>
      <c r="I121" s="54"/>
      <c r="J121" s="54"/>
    </row>
    <row r="122" spans="2:10" x14ac:dyDescent="0.2">
      <c r="B122" s="54"/>
      <c r="E122" s="54"/>
      <c r="F122" s="54"/>
      <c r="G122" s="54"/>
      <c r="H122" s="54"/>
      <c r="I122" s="54"/>
      <c r="J122" s="54"/>
    </row>
    <row r="123" spans="2:10" x14ac:dyDescent="0.2">
      <c r="B123" s="54"/>
      <c r="E123" s="54"/>
      <c r="F123" s="54"/>
      <c r="G123" s="54"/>
      <c r="H123" s="54"/>
      <c r="I123" s="54"/>
      <c r="J123" s="54"/>
    </row>
    <row r="124" spans="2:10" x14ac:dyDescent="0.2">
      <c r="B124" s="54"/>
      <c r="E124" s="54"/>
      <c r="F124" s="54"/>
      <c r="G124" s="54"/>
      <c r="H124" s="54"/>
      <c r="I124" s="54"/>
      <c r="J124" s="54"/>
    </row>
    <row r="125" spans="2:10" x14ac:dyDescent="0.2">
      <c r="B125" s="54"/>
      <c r="E125" s="54"/>
      <c r="F125" s="54"/>
      <c r="G125" s="54"/>
      <c r="H125" s="54"/>
      <c r="I125" s="54"/>
      <c r="J125" s="54"/>
    </row>
    <row r="126" spans="2:10" x14ac:dyDescent="0.2">
      <c r="B126" s="54"/>
      <c r="E126" s="54"/>
      <c r="F126" s="54"/>
      <c r="G126" s="54"/>
      <c r="H126" s="54"/>
      <c r="I126" s="54"/>
      <c r="J126" s="54"/>
    </row>
    <row r="127" spans="2:10" x14ac:dyDescent="0.2">
      <c r="B127" s="54"/>
      <c r="E127" s="54"/>
      <c r="F127" s="54"/>
      <c r="G127" s="54"/>
      <c r="H127" s="54"/>
      <c r="I127" s="54"/>
      <c r="J127" s="54"/>
    </row>
    <row r="128" spans="2:10" x14ac:dyDescent="0.2">
      <c r="B128" s="54"/>
      <c r="E128" s="54"/>
      <c r="F128" s="54"/>
      <c r="G128" s="54"/>
      <c r="H128" s="54"/>
      <c r="I128" s="54"/>
      <c r="J128" s="54"/>
    </row>
    <row r="129" spans="2:10" x14ac:dyDescent="0.2">
      <c r="B129" s="54"/>
      <c r="E129" s="54"/>
      <c r="F129" s="54"/>
      <c r="G129" s="54"/>
      <c r="H129" s="54"/>
      <c r="I129" s="54"/>
      <c r="J129" s="54"/>
    </row>
  </sheetData>
  <mergeCells count="15">
    <mergeCell ref="U3:V4"/>
    <mergeCell ref="S3:T4"/>
    <mergeCell ref="J3:J5"/>
    <mergeCell ref="C3:C5"/>
    <mergeCell ref="B3:B5"/>
    <mergeCell ref="N4:O4"/>
    <mergeCell ref="G3:G5"/>
    <mergeCell ref="I3:I5"/>
    <mergeCell ref="E3:E5"/>
    <mergeCell ref="F3:F5"/>
    <mergeCell ref="H3:H5"/>
    <mergeCell ref="K3:R3"/>
    <mergeCell ref="K4:M4"/>
    <mergeCell ref="P4:R4"/>
    <mergeCell ref="D3:D5"/>
  </mergeCells>
  <phoneticPr fontId="0" type="noConversion"/>
  <conditionalFormatting sqref="K6:V85">
    <cfRule type="cellIs" dxfId="0" priority="1" stopIfTrue="1" operator="equal">
      <formula>0</formula>
    </cfRule>
  </conditionalFormatting>
  <dataValidations count="4">
    <dataValidation type="list" allowBlank="1" showInputMessage="1" showErrorMessage="1" sqref="F6:F85" xr:uid="{00000000-0002-0000-0000-000000000000}">
      <formula1>"V, P"</formula1>
    </dataValidation>
    <dataValidation type="list" allowBlank="1" showInputMessage="1" showErrorMessage="1" sqref="I6:I85" xr:uid="{00000000-0002-0000-0000-000001000000}">
      <formula1>"N, D"</formula1>
    </dataValidation>
    <dataValidation type="list" allowBlank="1" showInputMessage="1" showErrorMessage="1" sqref="G6:G85" xr:uid="{00000000-0002-0000-0000-000002000000}">
      <formula1>"POK, BAN"</formula1>
    </dataValidation>
    <dataValidation type="list" allowBlank="1" showInputMessage="1" showErrorMessage="1" sqref="H6:H85" xr:uid="{00000000-0002-0000-0000-000003000000}">
      <formula1>"PP, ,"</formula1>
    </dataValidation>
  </dataValidations>
  <printOptions horizontalCentered="1" verticalCentered="1"/>
  <pageMargins left="0" right="0" top="0" bottom="0" header="0" footer="0"/>
  <pageSetup paperSize="9" scale="35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0"/>
  <sheetViews>
    <sheetView workbookViewId="0">
      <selection activeCell="C17" sqref="C17"/>
    </sheetView>
  </sheetViews>
  <sheetFormatPr defaultRowHeight="12.75" x14ac:dyDescent="0.2"/>
  <cols>
    <col min="1" max="1" width="10.42578125" customWidth="1"/>
    <col min="3" max="3" width="11.28515625" bestFit="1" customWidth="1"/>
    <col min="4" max="4" width="22.28515625" customWidth="1"/>
  </cols>
  <sheetData>
    <row r="1" spans="1:4" ht="20.25" x14ac:dyDescent="0.3">
      <c r="A1" s="40" t="s">
        <v>30</v>
      </c>
    </row>
    <row r="3" spans="1:4" x14ac:dyDescent="0.2">
      <c r="A3" s="41" t="s">
        <v>31</v>
      </c>
      <c r="B3" s="41"/>
      <c r="C3" s="44">
        <f>DENIK!Q1</f>
        <v>31800</v>
      </c>
    </row>
    <row r="4" spans="1:4" x14ac:dyDescent="0.2">
      <c r="A4" s="41" t="s">
        <v>36</v>
      </c>
      <c r="B4" s="41"/>
      <c r="C4" s="44">
        <f>C3+SUM(C8:C80)</f>
        <v>28700</v>
      </c>
    </row>
    <row r="6" spans="1:4" x14ac:dyDescent="0.2">
      <c r="A6" s="39" t="s">
        <v>32</v>
      </c>
    </row>
    <row r="7" spans="1:4" ht="22.5" customHeight="1" x14ac:dyDescent="0.2">
      <c r="A7" s="41" t="s">
        <v>0</v>
      </c>
      <c r="B7" s="41" t="s">
        <v>6</v>
      </c>
      <c r="C7" s="41" t="s">
        <v>33</v>
      </c>
      <c r="D7" s="41" t="s">
        <v>34</v>
      </c>
    </row>
    <row r="8" spans="1:4" x14ac:dyDescent="0.2">
      <c r="A8" s="42">
        <f>IF(DENIK!G6="BAN",DENIK!B6,"")</f>
        <v>43101</v>
      </c>
      <c r="B8" s="43" t="str">
        <f>IF(DENIK!G6="BAN",DENIK!D6,"")</f>
        <v>BAN1</v>
      </c>
      <c r="C8" s="43">
        <f>IF(DENIK!G6="BAN",    IF(DENIK!F6="V",DENIK!E6*-1,DENIK!E6),"")</f>
        <v>-1000</v>
      </c>
      <c r="D8" s="43" t="str">
        <f>IF(DENIK!G6="BAN",DENIK!J6,"")</f>
        <v>platba faktury léčivo</v>
      </c>
    </row>
    <row r="9" spans="1:4" x14ac:dyDescent="0.2">
      <c r="A9" s="42">
        <f>IF(DENIK!G7="BAN",DENIK!B7,"")</f>
        <v>43102</v>
      </c>
      <c r="B9" s="43" t="str">
        <f>IF(DENIK!G7="BAN",DENIK!D7,"")</f>
        <v>BAN2</v>
      </c>
      <c r="C9" s="43">
        <f>IF(DENIK!G7="BAN",    IF(DENIK!F7="V",DENIK!E7*-1,DENIK!E7),"")</f>
        <v>-100</v>
      </c>
      <c r="D9" s="43" t="str">
        <f>IF(DENIK!G7="BAN",DENIK!J7,"")</f>
        <v>výběr hotovosti</v>
      </c>
    </row>
    <row r="10" spans="1:4" x14ac:dyDescent="0.2">
      <c r="A10" s="42" t="str">
        <f>IF(DENIK!G8="BAN",DENIK!B8,"")</f>
        <v/>
      </c>
      <c r="B10" s="43" t="str">
        <f>IF(DENIK!G8="BAN",DENIK!D8,"")</f>
        <v/>
      </c>
      <c r="C10" s="43" t="str">
        <f>IF(DENIK!G8="BAN",    IF(DENIK!F8="V",DENIK!E8*-1,DENIK!E8),"")</f>
        <v/>
      </c>
      <c r="D10" s="43" t="str">
        <f>IF(DENIK!G8="BAN",DENIK!J8,"")</f>
        <v/>
      </c>
    </row>
    <row r="11" spans="1:4" x14ac:dyDescent="0.2">
      <c r="A11" s="42" t="str">
        <f>IF(DENIK!G9="BAN",DENIK!B9,"")</f>
        <v/>
      </c>
      <c r="B11" s="43" t="str">
        <f>IF(DENIK!G9="BAN",DENIK!D9,"")</f>
        <v/>
      </c>
      <c r="C11" s="43" t="str">
        <f>IF(DENIK!G9="BAN",    IF(DENIK!F9="V",DENIK!E9*-1,DENIK!E9),"")</f>
        <v/>
      </c>
      <c r="D11" s="43" t="str">
        <f>IF(DENIK!G9="BAN",DENIK!J9,"")</f>
        <v/>
      </c>
    </row>
    <row r="12" spans="1:4" x14ac:dyDescent="0.2">
      <c r="A12" s="42">
        <f>IF(DENIK!G10="BAN",DENIK!B10,"")</f>
        <v>43136</v>
      </c>
      <c r="B12" s="43" t="str">
        <f>IF(DENIK!G10="BAN",DENIK!D10,"")</f>
        <v>BAN3</v>
      </c>
      <c r="C12" s="43">
        <f>IF(DENIK!G10="BAN",    IF(DENIK!F10="V",DENIK!E10*-1,DENIK!E10),"")</f>
        <v>-2000</v>
      </c>
      <c r="D12" s="43" t="str">
        <f>IF(DENIK!G10="BAN",DENIK!J10,"")</f>
        <v>úhrada kanc. potřeb</v>
      </c>
    </row>
    <row r="13" spans="1:4" x14ac:dyDescent="0.2">
      <c r="A13" s="42" t="str">
        <f>IF(DENIK!G11="BAN",DENIK!B11,"")</f>
        <v/>
      </c>
      <c r="B13" s="43" t="str">
        <f>IF(DENIK!G11="BAN",DENIK!D11,"")</f>
        <v/>
      </c>
      <c r="C13" s="43" t="str">
        <f>IF(DENIK!G11="BAN",    IF(DENIK!F11="V",DENIK!E11*-1,DENIK!E11),"")</f>
        <v/>
      </c>
      <c r="D13" s="43" t="str">
        <f>IF(DENIK!G11="BAN",DENIK!J11,"")</f>
        <v/>
      </c>
    </row>
    <row r="14" spans="1:4" x14ac:dyDescent="0.2">
      <c r="A14" s="42" t="str">
        <f>IF(DENIK!G12="BAN",DENIK!B12,"")</f>
        <v/>
      </c>
      <c r="B14" s="43" t="str">
        <f>IF(DENIK!G12="BAN",DENIK!D12,"")</f>
        <v/>
      </c>
      <c r="C14" s="43" t="str">
        <f>IF(DENIK!G12="BAN",    IF(DENIK!F12="V",DENIK!E12*-1,DENIK!E12),"")</f>
        <v/>
      </c>
      <c r="D14" s="43" t="str">
        <f>IF(DENIK!G12="BAN",DENIK!J12,"")</f>
        <v/>
      </c>
    </row>
    <row r="15" spans="1:4" x14ac:dyDescent="0.2">
      <c r="A15" s="42" t="str">
        <f>IF(DENIK!G13="BAN",DENIK!B13,"")</f>
        <v/>
      </c>
      <c r="B15" s="43" t="str">
        <f>IF(DENIK!G13="BAN",DENIK!D13,"")</f>
        <v/>
      </c>
      <c r="C15" s="43" t="str">
        <f>IF(DENIK!G13="BAN",    IF(DENIK!F13="V",DENIK!E13*-1,DENIK!E13),"")</f>
        <v/>
      </c>
      <c r="D15" s="43" t="str">
        <f>IF(DENIK!G13="BAN",DENIK!J13,"")</f>
        <v/>
      </c>
    </row>
    <row r="16" spans="1:4" x14ac:dyDescent="0.2">
      <c r="A16" s="42" t="str">
        <f>IF(DENIK!G14="BAN",DENIK!B14,"")</f>
        <v/>
      </c>
      <c r="B16" s="43" t="str">
        <f>IF(DENIK!G14="BAN",DENIK!D14,"")</f>
        <v/>
      </c>
      <c r="C16" s="43" t="str">
        <f>IF(DENIK!G14="BAN",    IF(DENIK!F14="V",DENIK!E14*-1,DENIK!E14),"")</f>
        <v/>
      </c>
      <c r="D16" s="43" t="str">
        <f>IF(DENIK!G14="BAN",DENIK!J14,"")</f>
        <v/>
      </c>
    </row>
    <row r="17" spans="1:4" x14ac:dyDescent="0.2">
      <c r="A17" s="42" t="str">
        <f>IF(DENIK!G15="BAN",DENIK!B15,"")</f>
        <v/>
      </c>
      <c r="B17" s="43" t="str">
        <f>IF(DENIK!G15="BAN",DENIK!D15,"")</f>
        <v/>
      </c>
      <c r="C17" s="43" t="str">
        <f>IF(DENIK!G15="BAN",    IF(DENIK!F15="V",DENIK!E15*-1,DENIK!E15),"")</f>
        <v/>
      </c>
      <c r="D17" s="43" t="str">
        <f>IF(DENIK!G15="BAN",DENIK!J15,"")</f>
        <v/>
      </c>
    </row>
    <row r="18" spans="1:4" x14ac:dyDescent="0.2">
      <c r="A18" s="42" t="str">
        <f>IF(DENIK!G16="BAN",DENIK!B16,"")</f>
        <v/>
      </c>
      <c r="B18" s="43" t="str">
        <f>IF(DENIK!G16="BAN",DENIK!D16,"")</f>
        <v/>
      </c>
      <c r="C18" s="43" t="str">
        <f>IF(DENIK!G16="BAN",    IF(DENIK!F16="V",DENIK!E16*-1,DENIK!E16),"")</f>
        <v/>
      </c>
      <c r="D18" s="43" t="str">
        <f>IF(DENIK!G16="BAN",DENIK!J16,"")</f>
        <v/>
      </c>
    </row>
    <row r="19" spans="1:4" x14ac:dyDescent="0.2">
      <c r="A19" s="42" t="str">
        <f>IF(DENIK!G17="BAN",DENIK!B17,"")</f>
        <v/>
      </c>
      <c r="B19" s="43" t="str">
        <f>IF(DENIK!G17="BAN",DENIK!D17,"")</f>
        <v/>
      </c>
      <c r="C19" s="43" t="str">
        <f>IF(DENIK!G17="BAN",    IF(DENIK!F17="V",DENIK!E17*-1,DENIK!E17),"")</f>
        <v/>
      </c>
      <c r="D19" s="43" t="str">
        <f>IF(DENIK!G17="BAN",DENIK!J17,"")</f>
        <v/>
      </c>
    </row>
    <row r="20" spans="1:4" x14ac:dyDescent="0.2">
      <c r="A20" s="42" t="str">
        <f>IF(DENIK!G18="BAN",DENIK!B18,"")</f>
        <v/>
      </c>
      <c r="B20" s="43" t="str">
        <f>IF(DENIK!G18="BAN",DENIK!D18,"")</f>
        <v/>
      </c>
      <c r="C20" s="43" t="str">
        <f>IF(DENIK!G18="BAN",    IF(DENIK!F18="V",DENIK!E18*-1,DENIK!E18),"")</f>
        <v/>
      </c>
      <c r="D20" s="43" t="str">
        <f>IF(DENIK!G18="BAN",DENIK!J18,"")</f>
        <v/>
      </c>
    </row>
    <row r="21" spans="1:4" x14ac:dyDescent="0.2">
      <c r="A21" s="42" t="str">
        <f>IF(DENIK!G19="BAN",DENIK!B19,"")</f>
        <v/>
      </c>
      <c r="B21" s="43" t="str">
        <f>IF(DENIK!G19="BAN",DENIK!D19,"")</f>
        <v/>
      </c>
      <c r="C21" s="43" t="str">
        <f>IF(DENIK!G19="BAN",    IF(DENIK!F19="V",DENIK!E19*-1,DENIK!E19),"")</f>
        <v/>
      </c>
      <c r="D21" s="43" t="str">
        <f>IF(DENIK!G19="BAN",DENIK!J19,"")</f>
        <v/>
      </c>
    </row>
    <row r="22" spans="1:4" x14ac:dyDescent="0.2">
      <c r="A22" s="42" t="str">
        <f>IF(DENIK!G20="BAN",DENIK!B20,"")</f>
        <v/>
      </c>
      <c r="B22" s="43" t="str">
        <f>IF(DENIK!G20="BAN",DENIK!D20,"")</f>
        <v/>
      </c>
      <c r="C22" s="43" t="str">
        <f>IF(DENIK!G20="BAN",    IF(DENIK!F20="V",DENIK!E20*-1,DENIK!E20),"")</f>
        <v/>
      </c>
      <c r="D22" s="43" t="str">
        <f>IF(DENIK!G20="BAN",DENIK!J20,"")</f>
        <v/>
      </c>
    </row>
    <row r="23" spans="1:4" x14ac:dyDescent="0.2">
      <c r="A23" s="42" t="str">
        <f>IF(DENIK!G21="BAN",DENIK!B21,"")</f>
        <v/>
      </c>
      <c r="B23" s="43" t="str">
        <f>IF(DENIK!G21="BAN",DENIK!D21,"")</f>
        <v/>
      </c>
      <c r="C23" s="43" t="str">
        <f>IF(DENIK!G21="BAN",    IF(DENIK!F21="V",DENIK!E21*-1,DENIK!E21),"")</f>
        <v/>
      </c>
      <c r="D23" s="43" t="str">
        <f>IF(DENIK!G21="BAN",DENIK!J21,"")</f>
        <v/>
      </c>
    </row>
    <row r="24" spans="1:4" x14ac:dyDescent="0.2">
      <c r="A24" s="42" t="str">
        <f>IF(DENIK!G22="BAN",DENIK!B22,"")</f>
        <v/>
      </c>
      <c r="B24" s="43" t="str">
        <f>IF(DENIK!G22="BAN",DENIK!D22,"")</f>
        <v/>
      </c>
      <c r="C24" s="43" t="str">
        <f>IF(DENIK!G22="BAN",    IF(DENIK!F22="V",DENIK!E22*-1,DENIK!E22),"")</f>
        <v/>
      </c>
      <c r="D24" s="43" t="str">
        <f>IF(DENIK!G22="BAN",DENIK!J22,"")</f>
        <v/>
      </c>
    </row>
    <row r="25" spans="1:4" x14ac:dyDescent="0.2">
      <c r="A25" s="42" t="str">
        <f>IF(DENIK!G23="BAN",DENIK!B23,"")</f>
        <v/>
      </c>
      <c r="B25" s="43" t="str">
        <f>IF(DENIK!G23="BAN",DENIK!D23,"")</f>
        <v/>
      </c>
      <c r="C25" s="43" t="str">
        <f>IF(DENIK!G23="BAN",    IF(DENIK!F23="V",DENIK!E23*-1,DENIK!E23),"")</f>
        <v/>
      </c>
      <c r="D25" s="43" t="str">
        <f>IF(DENIK!G23="BAN",DENIK!J23,"")</f>
        <v/>
      </c>
    </row>
    <row r="26" spans="1:4" x14ac:dyDescent="0.2">
      <c r="A26" s="42" t="str">
        <f>IF(DENIK!G24="BAN",DENIK!B24,"")</f>
        <v/>
      </c>
      <c r="B26" s="43" t="str">
        <f>IF(DENIK!G24="BAN",DENIK!D24,"")</f>
        <v/>
      </c>
      <c r="C26" s="43" t="str">
        <f>IF(DENIK!G24="BAN",    IF(DENIK!F24="V",DENIK!E24*-1,DENIK!E24),"")</f>
        <v/>
      </c>
      <c r="D26" s="43" t="str">
        <f>IF(DENIK!G24="BAN",DENIK!J24,"")</f>
        <v/>
      </c>
    </row>
    <row r="27" spans="1:4" x14ac:dyDescent="0.2">
      <c r="A27" s="42" t="str">
        <f>IF(DENIK!G25="BAN",DENIK!B25,"")</f>
        <v/>
      </c>
      <c r="B27" s="43" t="str">
        <f>IF(DENIK!G25="BAN",DENIK!D25,"")</f>
        <v/>
      </c>
      <c r="C27" s="43" t="str">
        <f>IF(DENIK!G25="BAN",    IF(DENIK!F25="V",DENIK!E25*-1,DENIK!E25),"")</f>
        <v/>
      </c>
      <c r="D27" s="43" t="str">
        <f>IF(DENIK!G25="BAN",DENIK!J25,"")</f>
        <v/>
      </c>
    </row>
    <row r="28" spans="1:4" x14ac:dyDescent="0.2">
      <c r="A28" s="42" t="str">
        <f>IF(DENIK!G26="BAN",DENIK!B26,"")</f>
        <v/>
      </c>
      <c r="B28" s="43" t="str">
        <f>IF(DENIK!G26="BAN",DENIK!D26,"")</f>
        <v/>
      </c>
      <c r="C28" s="43" t="str">
        <f>IF(DENIK!G26="BAN",    IF(DENIK!F26="V",DENIK!E26*-1,DENIK!E26),"")</f>
        <v/>
      </c>
      <c r="D28" s="43" t="str">
        <f>IF(DENIK!G26="BAN",DENIK!J26,"")</f>
        <v/>
      </c>
    </row>
    <row r="29" spans="1:4" x14ac:dyDescent="0.2">
      <c r="A29" s="42" t="str">
        <f>IF(DENIK!G27="BAN",DENIK!B27,"")</f>
        <v/>
      </c>
      <c r="B29" s="43" t="str">
        <f>IF(DENIK!G27="BAN",DENIK!D27,"")</f>
        <v/>
      </c>
      <c r="C29" s="43" t="str">
        <f>IF(DENIK!G27="BAN",    IF(DENIK!F27="V",DENIK!E27*-1,DENIK!E27),"")</f>
        <v/>
      </c>
      <c r="D29" s="43" t="str">
        <f>IF(DENIK!G27="BAN",DENIK!J27,"")</f>
        <v/>
      </c>
    </row>
    <row r="30" spans="1:4" x14ac:dyDescent="0.2">
      <c r="A30" s="42" t="str">
        <f>IF(DENIK!G28="BAN",DENIK!B28,"")</f>
        <v/>
      </c>
      <c r="B30" s="43" t="str">
        <f>IF(DENIK!G28="BAN",DENIK!D28,"")</f>
        <v/>
      </c>
      <c r="C30" s="43" t="str">
        <f>IF(DENIK!G28="BAN",    IF(DENIK!F28="V",DENIK!E28*-1,DENIK!E28),"")</f>
        <v/>
      </c>
      <c r="D30" s="43" t="str">
        <f>IF(DENIK!G28="BAN",DENIK!J28,"")</f>
        <v/>
      </c>
    </row>
    <row r="31" spans="1:4" x14ac:dyDescent="0.2">
      <c r="A31" s="42" t="str">
        <f>IF(DENIK!G29="BAN",DENIK!B29,"")</f>
        <v/>
      </c>
      <c r="B31" s="43" t="str">
        <f>IF(DENIK!G29="BAN",DENIK!D29,"")</f>
        <v/>
      </c>
      <c r="C31" s="43" t="str">
        <f>IF(DENIK!G29="BAN",    IF(DENIK!F29="V",DENIK!E29*-1,DENIK!E29),"")</f>
        <v/>
      </c>
      <c r="D31" s="43" t="str">
        <f>IF(DENIK!G29="BAN",DENIK!J29,"")</f>
        <v/>
      </c>
    </row>
    <row r="32" spans="1:4" x14ac:dyDescent="0.2">
      <c r="A32" s="42" t="str">
        <f>IF(DENIK!G30="BAN",DENIK!B30,"")</f>
        <v/>
      </c>
      <c r="B32" s="43" t="str">
        <f>IF(DENIK!G30="BAN",DENIK!D30,"")</f>
        <v/>
      </c>
      <c r="C32" s="43" t="str">
        <f>IF(DENIK!G30="BAN",    IF(DENIK!F30="V",DENIK!E30*-1,DENIK!E30),"")</f>
        <v/>
      </c>
      <c r="D32" s="43" t="str">
        <f>IF(DENIK!G30="BAN",DENIK!J30,"")</f>
        <v/>
      </c>
    </row>
    <row r="33" spans="1:4" x14ac:dyDescent="0.2">
      <c r="A33" s="42" t="str">
        <f>IF(DENIK!G31="BAN",DENIK!B31,"")</f>
        <v/>
      </c>
      <c r="B33" s="43" t="str">
        <f>IF(DENIK!G31="BAN",DENIK!D31,"")</f>
        <v/>
      </c>
      <c r="C33" s="43" t="str">
        <f>IF(DENIK!G31="BAN",    IF(DENIK!F31="V",DENIK!E31*-1,DENIK!E31),"")</f>
        <v/>
      </c>
      <c r="D33" s="43" t="str">
        <f>IF(DENIK!G31="BAN",DENIK!J31,"")</f>
        <v/>
      </c>
    </row>
    <row r="34" spans="1:4" x14ac:dyDescent="0.2">
      <c r="A34" s="42" t="str">
        <f>IF(DENIK!G32="BAN",DENIK!B32,"")</f>
        <v/>
      </c>
      <c r="B34" s="43" t="str">
        <f>IF(DENIK!G32="BAN",DENIK!D32,"")</f>
        <v/>
      </c>
      <c r="C34" s="43" t="str">
        <f>IF(DENIK!G32="BAN",    IF(DENIK!F32="V",DENIK!E32*-1,DENIK!E32),"")</f>
        <v/>
      </c>
      <c r="D34" s="43" t="str">
        <f>IF(DENIK!G32="BAN",DENIK!J32,"")</f>
        <v/>
      </c>
    </row>
    <row r="35" spans="1:4" x14ac:dyDescent="0.2">
      <c r="A35" s="42" t="str">
        <f>IF(DENIK!G33="BAN",DENIK!B33,"")</f>
        <v/>
      </c>
      <c r="B35" s="43" t="str">
        <f>IF(DENIK!G33="BAN",DENIK!D33,"")</f>
        <v/>
      </c>
      <c r="C35" s="43" t="str">
        <f>IF(DENIK!G33="BAN",    IF(DENIK!F33="V",DENIK!E33*-1,DENIK!E33),"")</f>
        <v/>
      </c>
      <c r="D35" s="43" t="str">
        <f>IF(DENIK!G33="BAN",DENIK!J33,"")</f>
        <v/>
      </c>
    </row>
    <row r="36" spans="1:4" x14ac:dyDescent="0.2">
      <c r="A36" s="42" t="str">
        <f>IF(DENIK!G34="BAN",DENIK!B34,"")</f>
        <v/>
      </c>
      <c r="B36" s="43" t="str">
        <f>IF(DENIK!G34="BAN",DENIK!D34,"")</f>
        <v/>
      </c>
      <c r="C36" s="43" t="str">
        <f>IF(DENIK!G34="BAN",    IF(DENIK!F34="V",DENIK!E34*-1,DENIK!E34),"")</f>
        <v/>
      </c>
      <c r="D36" s="43" t="str">
        <f>IF(DENIK!G34="BAN",DENIK!J34,"")</f>
        <v/>
      </c>
    </row>
    <row r="37" spans="1:4" x14ac:dyDescent="0.2">
      <c r="A37" s="42" t="str">
        <f>IF(DENIK!G35="BAN",DENIK!B35,"")</f>
        <v/>
      </c>
      <c r="B37" s="43" t="str">
        <f>IF(DENIK!G35="BAN",DENIK!D35,"")</f>
        <v/>
      </c>
      <c r="C37" s="43" t="str">
        <f>IF(DENIK!G35="BAN",    IF(DENIK!F35="V",DENIK!E35*-1,DENIK!E35),"")</f>
        <v/>
      </c>
      <c r="D37" s="43" t="str">
        <f>IF(DENIK!G35="BAN",DENIK!J35,"")</f>
        <v/>
      </c>
    </row>
    <row r="38" spans="1:4" x14ac:dyDescent="0.2">
      <c r="A38" s="42" t="str">
        <f>IF(DENIK!G36="BAN",DENIK!B36,"")</f>
        <v/>
      </c>
      <c r="B38" s="43" t="str">
        <f>IF(DENIK!G36="BAN",DENIK!D36,"")</f>
        <v/>
      </c>
      <c r="C38" s="43" t="str">
        <f>IF(DENIK!G36="BAN",    IF(DENIK!F36="V",DENIK!E36*-1,DENIK!E36),"")</f>
        <v/>
      </c>
      <c r="D38" s="43" t="str">
        <f>IF(DENIK!G36="BAN",DENIK!J36,"")</f>
        <v/>
      </c>
    </row>
    <row r="39" spans="1:4" x14ac:dyDescent="0.2">
      <c r="A39" s="42" t="str">
        <f>IF(DENIK!G37="BAN",DENIK!B37,"")</f>
        <v/>
      </c>
      <c r="B39" s="43" t="str">
        <f>IF(DENIK!G37="BAN",DENIK!D37,"")</f>
        <v/>
      </c>
      <c r="C39" s="43" t="str">
        <f>IF(DENIK!G37="BAN",    IF(DENIK!F37="V",DENIK!E37*-1,DENIK!E37),"")</f>
        <v/>
      </c>
      <c r="D39" s="43" t="str">
        <f>IF(DENIK!G37="BAN",DENIK!J37,"")</f>
        <v/>
      </c>
    </row>
    <row r="40" spans="1:4" x14ac:dyDescent="0.2">
      <c r="A40" s="42" t="str">
        <f>IF(DENIK!G38="BAN",DENIK!B38,"")</f>
        <v/>
      </c>
      <c r="B40" s="43" t="str">
        <f>IF(DENIK!G38="BAN",DENIK!D38,"")</f>
        <v/>
      </c>
      <c r="C40" s="43" t="str">
        <f>IF(DENIK!G38="BAN",    IF(DENIK!F38="V",DENIK!E38*-1,DENIK!E38),"")</f>
        <v/>
      </c>
      <c r="D40" s="43" t="str">
        <f>IF(DENIK!G38="BAN",DENIK!J38,"")</f>
        <v/>
      </c>
    </row>
    <row r="41" spans="1:4" x14ac:dyDescent="0.2">
      <c r="A41" s="42" t="str">
        <f>IF(DENIK!G39="BAN",DENIK!B39,"")</f>
        <v/>
      </c>
      <c r="B41" s="43" t="str">
        <f>IF(DENIK!G39="BAN",DENIK!D39,"")</f>
        <v/>
      </c>
      <c r="C41" s="43" t="str">
        <f>IF(DENIK!G39="BAN",    IF(DENIK!F39="V",DENIK!E39*-1,DENIK!E39),"")</f>
        <v/>
      </c>
      <c r="D41" s="43" t="str">
        <f>IF(DENIK!G39="BAN",DENIK!J39,"")</f>
        <v/>
      </c>
    </row>
    <row r="42" spans="1:4" x14ac:dyDescent="0.2">
      <c r="A42" s="42" t="str">
        <f>IF(DENIK!G40="BAN",DENIK!B40,"")</f>
        <v/>
      </c>
      <c r="B42" s="43" t="str">
        <f>IF(DENIK!G40="BAN",DENIK!D40,"")</f>
        <v/>
      </c>
      <c r="C42" s="43" t="str">
        <f>IF(DENIK!G40="BAN",    IF(DENIK!F40="V",DENIK!E40*-1,DENIK!E40),"")</f>
        <v/>
      </c>
      <c r="D42" s="43" t="str">
        <f>IF(DENIK!G40="BAN",DENIK!J40,"")</f>
        <v/>
      </c>
    </row>
    <row r="43" spans="1:4" x14ac:dyDescent="0.2">
      <c r="A43" s="42" t="str">
        <f>IF(DENIK!G41="BAN",DENIK!B41,"")</f>
        <v/>
      </c>
      <c r="B43" s="43" t="str">
        <f>IF(DENIK!G41="BAN",DENIK!D41,"")</f>
        <v/>
      </c>
      <c r="C43" s="43" t="str">
        <f>IF(DENIK!G41="BAN",    IF(DENIK!F41="V",DENIK!E41*-1,DENIK!E41),"")</f>
        <v/>
      </c>
      <c r="D43" s="43" t="str">
        <f>IF(DENIK!G41="BAN",DENIK!J41,"")</f>
        <v/>
      </c>
    </row>
    <row r="44" spans="1:4" x14ac:dyDescent="0.2">
      <c r="A44" s="42" t="str">
        <f>IF(DENIK!G42="BAN",DENIK!B42,"")</f>
        <v/>
      </c>
      <c r="B44" s="43" t="str">
        <f>IF(DENIK!G42="BAN",DENIK!D42,"")</f>
        <v/>
      </c>
      <c r="C44" s="43" t="str">
        <f>IF(DENIK!G42="BAN",    IF(DENIK!F42="V",DENIK!E42*-1,DENIK!E42),"")</f>
        <v/>
      </c>
      <c r="D44" s="43" t="str">
        <f>IF(DENIK!G42="BAN",DENIK!J42,"")</f>
        <v/>
      </c>
    </row>
    <row r="45" spans="1:4" x14ac:dyDescent="0.2">
      <c r="A45" s="42" t="str">
        <f>IF(DENIK!G43="BAN",DENIK!B43,"")</f>
        <v/>
      </c>
      <c r="B45" s="43" t="str">
        <f>IF(DENIK!G43="BAN",DENIK!D43,"")</f>
        <v/>
      </c>
      <c r="C45" s="43" t="str">
        <f>IF(DENIK!G43="BAN",    IF(DENIK!F43="V",DENIK!E43*-1,DENIK!E43),"")</f>
        <v/>
      </c>
      <c r="D45" s="43" t="str">
        <f>IF(DENIK!G43="BAN",DENIK!J43,"")</f>
        <v/>
      </c>
    </row>
    <row r="46" spans="1:4" x14ac:dyDescent="0.2">
      <c r="A46" s="42" t="str">
        <f>IF(DENIK!G44="BAN",DENIK!B44,"")</f>
        <v/>
      </c>
      <c r="B46" s="43" t="str">
        <f>IF(DENIK!G44="BAN",DENIK!D44,"")</f>
        <v/>
      </c>
      <c r="C46" s="43" t="str">
        <f>IF(DENIK!G44="BAN",    IF(DENIK!F44="V",DENIK!E44*-1,DENIK!E44),"")</f>
        <v/>
      </c>
      <c r="D46" s="43" t="str">
        <f>IF(DENIK!G44="BAN",DENIK!J44,"")</f>
        <v/>
      </c>
    </row>
    <row r="47" spans="1:4" x14ac:dyDescent="0.2">
      <c r="A47" s="42" t="str">
        <f>IF(DENIK!G45="BAN",DENIK!B45,"")</f>
        <v/>
      </c>
      <c r="B47" s="43" t="str">
        <f>IF(DENIK!G45="BAN",DENIK!D45,"")</f>
        <v/>
      </c>
      <c r="C47" s="43" t="str">
        <f>IF(DENIK!G45="BAN",    IF(DENIK!F45="V",DENIK!E45*-1,DENIK!E45),"")</f>
        <v/>
      </c>
      <c r="D47" s="43" t="str">
        <f>IF(DENIK!G45="BAN",DENIK!J45,"")</f>
        <v/>
      </c>
    </row>
    <row r="48" spans="1:4" x14ac:dyDescent="0.2">
      <c r="A48" s="42" t="str">
        <f>IF(DENIK!G46="BAN",DENIK!B46,"")</f>
        <v/>
      </c>
      <c r="B48" s="43" t="str">
        <f>IF(DENIK!G46="BAN",DENIK!D46,"")</f>
        <v/>
      </c>
      <c r="C48" s="43" t="str">
        <f>IF(DENIK!G46="BAN",    IF(DENIK!F46="V",DENIK!E46*-1,DENIK!E46),"")</f>
        <v/>
      </c>
      <c r="D48" s="43" t="str">
        <f>IF(DENIK!G46="BAN",DENIK!J46,"")</f>
        <v/>
      </c>
    </row>
    <row r="49" spans="1:4" x14ac:dyDescent="0.2">
      <c r="A49" s="42" t="str">
        <f>IF(DENIK!G47="BAN",DENIK!B47,"")</f>
        <v/>
      </c>
      <c r="B49" s="43" t="str">
        <f>IF(DENIK!G47="BAN",DENIK!D47,"")</f>
        <v/>
      </c>
      <c r="C49" s="43" t="str">
        <f>IF(DENIK!G47="BAN",    IF(DENIK!F47="V",DENIK!E47*-1,DENIK!E47),"")</f>
        <v/>
      </c>
      <c r="D49" s="43" t="str">
        <f>IF(DENIK!G47="BAN",DENIK!J47,"")</f>
        <v/>
      </c>
    </row>
    <row r="50" spans="1:4" x14ac:dyDescent="0.2">
      <c r="A50" s="42" t="str">
        <f>IF(DENIK!G48="BAN",DENIK!B48,"")</f>
        <v/>
      </c>
      <c r="B50" s="43" t="str">
        <f>IF(DENIK!G48="BAN",DENIK!D48,"")</f>
        <v/>
      </c>
      <c r="C50" s="43" t="str">
        <f>IF(DENIK!G48="BAN",    IF(DENIK!F48="V",DENIK!E48*-1,DENIK!E48),"")</f>
        <v/>
      </c>
      <c r="D50" s="43" t="str">
        <f>IF(DENIK!G48="BAN",DENIK!J48,"")</f>
        <v/>
      </c>
    </row>
    <row r="51" spans="1:4" x14ac:dyDescent="0.2">
      <c r="A51" s="42" t="str">
        <f>IF(DENIK!G49="BAN",DENIK!B49,"")</f>
        <v/>
      </c>
      <c r="B51" s="43" t="str">
        <f>IF(DENIK!G49="BAN",DENIK!D49,"")</f>
        <v/>
      </c>
      <c r="C51" s="43" t="str">
        <f>IF(DENIK!G49="BAN",    IF(DENIK!F49="V",DENIK!E49*-1,DENIK!E49),"")</f>
        <v/>
      </c>
      <c r="D51" s="43" t="str">
        <f>IF(DENIK!G49="BAN",DENIK!J49,"")</f>
        <v/>
      </c>
    </row>
    <row r="52" spans="1:4" x14ac:dyDescent="0.2">
      <c r="A52" s="42" t="str">
        <f>IF(DENIK!G50="BAN",DENIK!B50,"")</f>
        <v/>
      </c>
      <c r="B52" s="43" t="str">
        <f>IF(DENIK!G50="BAN",DENIK!D50,"")</f>
        <v/>
      </c>
      <c r="C52" s="43" t="str">
        <f>IF(DENIK!G50="BAN",    IF(DENIK!F50="V",DENIK!E50*-1,DENIK!E50),"")</f>
        <v/>
      </c>
      <c r="D52" s="43" t="str">
        <f>IF(DENIK!G50="BAN",DENIK!J50,"")</f>
        <v/>
      </c>
    </row>
    <row r="53" spans="1:4" x14ac:dyDescent="0.2">
      <c r="A53" s="42" t="str">
        <f>IF(DENIK!G51="BAN",DENIK!B51,"")</f>
        <v/>
      </c>
      <c r="B53" s="43" t="str">
        <f>IF(DENIK!G51="BAN",DENIK!D51,"")</f>
        <v/>
      </c>
      <c r="C53" s="43" t="str">
        <f>IF(DENIK!G51="BAN",    IF(DENIK!F51="V",DENIK!E51*-1,DENIK!E51),"")</f>
        <v/>
      </c>
      <c r="D53" s="43" t="str">
        <f>IF(DENIK!G51="BAN",DENIK!J51,"")</f>
        <v/>
      </c>
    </row>
    <row r="54" spans="1:4" x14ac:dyDescent="0.2">
      <c r="A54" s="42" t="str">
        <f>IF(DENIK!G52="BAN",DENIK!B52,"")</f>
        <v/>
      </c>
      <c r="B54" s="43" t="str">
        <f>IF(DENIK!G52="BAN",DENIK!D52,"")</f>
        <v/>
      </c>
      <c r="C54" s="43" t="str">
        <f>IF(DENIK!G52="BAN",    IF(DENIK!F52="V",DENIK!E52*-1,DENIK!E52),"")</f>
        <v/>
      </c>
      <c r="D54" s="43" t="str">
        <f>IF(DENIK!G52="BAN",DENIK!J52,"")</f>
        <v/>
      </c>
    </row>
    <row r="55" spans="1:4" x14ac:dyDescent="0.2">
      <c r="A55" s="42" t="str">
        <f>IF(DENIK!G53="BAN",DENIK!B53,"")</f>
        <v/>
      </c>
      <c r="B55" s="43" t="str">
        <f>IF(DENIK!G53="BAN",DENIK!D53,"")</f>
        <v/>
      </c>
      <c r="C55" s="43" t="str">
        <f>IF(DENIK!G53="BAN",    IF(DENIK!F53="V",DENIK!E53*-1,DENIK!E53),"")</f>
        <v/>
      </c>
      <c r="D55" s="43" t="str">
        <f>IF(DENIK!G53="BAN",DENIK!J53,"")</f>
        <v/>
      </c>
    </row>
    <row r="56" spans="1:4" x14ac:dyDescent="0.2">
      <c r="A56" s="42" t="str">
        <f>IF(DENIK!G54="BAN",DENIK!B54,"")</f>
        <v/>
      </c>
      <c r="B56" s="43" t="str">
        <f>IF(DENIK!G54="BAN",DENIK!D54,"")</f>
        <v/>
      </c>
      <c r="C56" s="43" t="str">
        <f>IF(DENIK!G54="BAN",    IF(DENIK!F54="V",DENIK!E54*-1,DENIK!E54),"")</f>
        <v/>
      </c>
      <c r="D56" s="43" t="str">
        <f>IF(DENIK!G54="BAN",DENIK!J54,"")</f>
        <v/>
      </c>
    </row>
    <row r="57" spans="1:4" x14ac:dyDescent="0.2">
      <c r="A57" s="42" t="str">
        <f>IF(DENIK!G55="BAN",DENIK!B55,"")</f>
        <v/>
      </c>
      <c r="B57" s="43" t="str">
        <f>IF(DENIK!G55="BAN",DENIK!D55,"")</f>
        <v/>
      </c>
      <c r="C57" s="43" t="str">
        <f>IF(DENIK!G55="BAN",    IF(DENIK!F55="V",DENIK!E55*-1,DENIK!E55),"")</f>
        <v/>
      </c>
      <c r="D57" s="43" t="str">
        <f>IF(DENIK!G55="BAN",DENIK!J55,"")</f>
        <v/>
      </c>
    </row>
    <row r="58" spans="1:4" x14ac:dyDescent="0.2">
      <c r="A58" s="42" t="str">
        <f>IF(DENIK!G56="BAN",DENIK!B56,"")</f>
        <v/>
      </c>
      <c r="B58" s="43" t="str">
        <f>IF(DENIK!G56="BAN",DENIK!D56,"")</f>
        <v/>
      </c>
      <c r="C58" s="43" t="str">
        <f>IF(DENIK!G56="BAN",    IF(DENIK!F56="V",DENIK!E56*-1,DENIK!E56),"")</f>
        <v/>
      </c>
      <c r="D58" s="43" t="str">
        <f>IF(DENIK!G56="BAN",DENIK!J56,"")</f>
        <v/>
      </c>
    </row>
    <row r="59" spans="1:4" x14ac:dyDescent="0.2">
      <c r="A59" s="42" t="str">
        <f>IF(DENIK!G57="BAN",DENIK!B57,"")</f>
        <v/>
      </c>
      <c r="B59" s="43" t="str">
        <f>IF(DENIK!G57="BAN",DENIK!D57,"")</f>
        <v/>
      </c>
      <c r="C59" s="43" t="str">
        <f>IF(DENIK!G57="BAN",    IF(DENIK!F57="V",DENIK!E57*-1,DENIK!E57),"")</f>
        <v/>
      </c>
      <c r="D59" s="43" t="str">
        <f>IF(DENIK!G57="BAN",DENIK!J57,"")</f>
        <v/>
      </c>
    </row>
    <row r="60" spans="1:4" x14ac:dyDescent="0.2">
      <c r="A60" s="42" t="str">
        <f>IF(DENIK!G58="BAN",DENIK!B58,"")</f>
        <v/>
      </c>
      <c r="B60" s="43" t="str">
        <f>IF(DENIK!G58="BAN",DENIK!D58,"")</f>
        <v/>
      </c>
      <c r="C60" s="43" t="str">
        <f>IF(DENIK!G58="BAN",    IF(DENIK!F58="V",DENIK!E58*-1,DENIK!E58),"")</f>
        <v/>
      </c>
      <c r="D60" s="43" t="str">
        <f>IF(DENIK!G58="BAN",DENIK!J58,"")</f>
        <v/>
      </c>
    </row>
    <row r="61" spans="1:4" x14ac:dyDescent="0.2">
      <c r="A61" s="42" t="str">
        <f>IF(DENIK!G59="BAN",DENIK!B59,"")</f>
        <v/>
      </c>
      <c r="B61" s="43" t="str">
        <f>IF(DENIK!G59="BAN",DENIK!D59,"")</f>
        <v/>
      </c>
      <c r="C61" s="43" t="str">
        <f>IF(DENIK!G59="BAN",    IF(DENIK!F59="V",DENIK!E59*-1,DENIK!E59),"")</f>
        <v/>
      </c>
      <c r="D61" s="43" t="str">
        <f>IF(DENIK!G59="BAN",DENIK!J59,"")</f>
        <v/>
      </c>
    </row>
    <row r="62" spans="1:4" x14ac:dyDescent="0.2">
      <c r="A62" s="42" t="str">
        <f>IF(DENIK!G60="BAN",DENIK!B60,"")</f>
        <v/>
      </c>
      <c r="B62" s="43" t="str">
        <f>IF(DENIK!G60="BAN",DENIK!D60,"")</f>
        <v/>
      </c>
      <c r="C62" s="43" t="str">
        <f>IF(DENIK!G60="BAN",    IF(DENIK!F60="V",DENIK!E60*-1,DENIK!E60),"")</f>
        <v/>
      </c>
      <c r="D62" s="43" t="str">
        <f>IF(DENIK!G60="BAN",DENIK!J60,"")</f>
        <v/>
      </c>
    </row>
    <row r="63" spans="1:4" x14ac:dyDescent="0.2">
      <c r="A63" s="42" t="str">
        <f>IF(DENIK!G61="BAN",DENIK!B61,"")</f>
        <v/>
      </c>
      <c r="B63" s="43" t="str">
        <f>IF(DENIK!G61="BAN",DENIK!D61,"")</f>
        <v/>
      </c>
      <c r="C63" s="43" t="str">
        <f>IF(DENIK!G61="BAN",    IF(DENIK!F61="V",DENIK!E61*-1,DENIK!E61),"")</f>
        <v/>
      </c>
      <c r="D63" s="43" t="str">
        <f>IF(DENIK!G61="BAN",DENIK!J61,"")</f>
        <v/>
      </c>
    </row>
    <row r="64" spans="1:4" x14ac:dyDescent="0.2">
      <c r="A64" s="42" t="str">
        <f>IF(DENIK!G62="BAN",DENIK!B62,"")</f>
        <v/>
      </c>
      <c r="B64" s="43" t="str">
        <f>IF(DENIK!G62="BAN",DENIK!D62,"")</f>
        <v/>
      </c>
      <c r="C64" s="43" t="str">
        <f>IF(DENIK!G62="BAN",    IF(DENIK!F62="V",DENIK!E62*-1,DENIK!E62),"")</f>
        <v/>
      </c>
      <c r="D64" s="43" t="str">
        <f>IF(DENIK!G62="BAN",DENIK!J62,"")</f>
        <v/>
      </c>
    </row>
    <row r="65" spans="1:4" x14ac:dyDescent="0.2">
      <c r="A65" s="42" t="str">
        <f>IF(DENIK!G63="BAN",DENIK!B63,"")</f>
        <v/>
      </c>
      <c r="B65" s="43" t="str">
        <f>IF(DENIK!G63="BAN",DENIK!D63,"")</f>
        <v/>
      </c>
      <c r="C65" s="43" t="str">
        <f>IF(DENIK!G63="BAN",    IF(DENIK!F63="V",DENIK!E63*-1,DENIK!E63),"")</f>
        <v/>
      </c>
      <c r="D65" s="43" t="str">
        <f>IF(DENIK!G63="BAN",DENIK!J63,"")</f>
        <v/>
      </c>
    </row>
    <row r="66" spans="1:4" x14ac:dyDescent="0.2">
      <c r="A66" s="42" t="str">
        <f>IF(DENIK!G64="BAN",DENIK!B64,"")</f>
        <v/>
      </c>
      <c r="B66" s="43" t="str">
        <f>IF(DENIK!G64="BAN",DENIK!D64,"")</f>
        <v/>
      </c>
      <c r="C66" s="43" t="str">
        <f>IF(DENIK!G64="BAN",    IF(DENIK!F64="V",DENIK!E64*-1,DENIK!E64),"")</f>
        <v/>
      </c>
      <c r="D66" s="43" t="str">
        <f>IF(DENIK!G64="BAN",DENIK!J64,"")</f>
        <v/>
      </c>
    </row>
    <row r="67" spans="1:4" x14ac:dyDescent="0.2">
      <c r="A67" s="42" t="str">
        <f>IF(DENIK!G65="BAN",DENIK!B65,"")</f>
        <v/>
      </c>
      <c r="B67" s="43" t="str">
        <f>IF(DENIK!G65="BAN",DENIK!D65,"")</f>
        <v/>
      </c>
      <c r="C67" s="43" t="str">
        <f>IF(DENIK!G65="BAN",    IF(DENIK!F65="V",DENIK!E65*-1,DENIK!E65),"")</f>
        <v/>
      </c>
      <c r="D67" s="43" t="str">
        <f>IF(DENIK!G65="BAN",DENIK!J65,"")</f>
        <v/>
      </c>
    </row>
    <row r="68" spans="1:4" x14ac:dyDescent="0.2">
      <c r="A68" s="42" t="str">
        <f>IF(DENIK!G66="BAN",DENIK!B66,"")</f>
        <v/>
      </c>
      <c r="B68" s="43" t="str">
        <f>IF(DENIK!G66="BAN",DENIK!D66,"")</f>
        <v/>
      </c>
      <c r="C68" s="43" t="str">
        <f>IF(DENIK!G66="BAN",    IF(DENIK!F66="V",DENIK!E66*-1,DENIK!E66),"")</f>
        <v/>
      </c>
      <c r="D68" s="43" t="str">
        <f>IF(DENIK!G66="BAN",DENIK!J66,"")</f>
        <v/>
      </c>
    </row>
    <row r="69" spans="1:4" x14ac:dyDescent="0.2">
      <c r="A69" s="42" t="str">
        <f>IF(DENIK!G67="BAN",DENIK!B67,"")</f>
        <v/>
      </c>
      <c r="B69" s="43" t="str">
        <f>IF(DENIK!G67="BAN",DENIK!D67,"")</f>
        <v/>
      </c>
      <c r="C69" s="43" t="str">
        <f>IF(DENIK!G67="BAN",    IF(DENIK!F67="V",DENIK!E67*-1,DENIK!E67),"")</f>
        <v/>
      </c>
      <c r="D69" s="43" t="str">
        <f>IF(DENIK!G67="BAN",DENIK!J67,"")</f>
        <v/>
      </c>
    </row>
    <row r="70" spans="1:4" x14ac:dyDescent="0.2">
      <c r="A70" s="42" t="str">
        <f>IF(DENIK!G68="BAN",DENIK!B68,"")</f>
        <v/>
      </c>
      <c r="B70" s="43" t="str">
        <f>IF(DENIK!G68="BAN",DENIK!D68,"")</f>
        <v/>
      </c>
      <c r="C70" s="43" t="str">
        <f>IF(DENIK!G68="BAN",    IF(DENIK!F68="V",DENIK!E68*-1,DENIK!E68),"")</f>
        <v/>
      </c>
      <c r="D70" s="43" t="str">
        <f>IF(DENIK!G68="BAN",DENIK!J68,"")</f>
        <v/>
      </c>
    </row>
    <row r="71" spans="1:4" x14ac:dyDescent="0.2">
      <c r="A71" s="42" t="str">
        <f>IF(DENIK!G69="BAN",DENIK!B69,"")</f>
        <v/>
      </c>
      <c r="B71" s="43" t="str">
        <f>IF(DENIK!G69="BAN",DENIK!D69,"")</f>
        <v/>
      </c>
      <c r="C71" s="43" t="str">
        <f>IF(DENIK!G69="BAN",    IF(DENIK!F69="V",DENIK!E69*-1,DENIK!E69),"")</f>
        <v/>
      </c>
      <c r="D71" s="43" t="str">
        <f>IF(DENIK!G69="BAN",DENIK!J69,"")</f>
        <v/>
      </c>
    </row>
    <row r="72" spans="1:4" x14ac:dyDescent="0.2">
      <c r="A72" s="42" t="str">
        <f>IF(DENIK!G70="BAN",DENIK!B70,"")</f>
        <v/>
      </c>
      <c r="B72" s="43" t="str">
        <f>IF(DENIK!G70="BAN",DENIK!D70,"")</f>
        <v/>
      </c>
      <c r="C72" s="43" t="str">
        <f>IF(DENIK!G70="BAN",    IF(DENIK!F70="V",DENIK!E70*-1,DENIK!E70),"")</f>
        <v/>
      </c>
      <c r="D72" s="43" t="str">
        <f>IF(DENIK!G70="BAN",DENIK!J70,"")</f>
        <v/>
      </c>
    </row>
    <row r="73" spans="1:4" x14ac:dyDescent="0.2">
      <c r="A73" s="42" t="str">
        <f>IF(DENIK!G71="BAN",DENIK!B71,"")</f>
        <v/>
      </c>
      <c r="B73" s="43" t="str">
        <f>IF(DENIK!G71="BAN",DENIK!D71,"")</f>
        <v/>
      </c>
      <c r="C73" s="43" t="str">
        <f>IF(DENIK!G71="BAN",    IF(DENIK!F71="V",DENIK!E71*-1,DENIK!E71),"")</f>
        <v/>
      </c>
      <c r="D73" s="43" t="str">
        <f>IF(DENIK!G71="BAN",DENIK!J71,"")</f>
        <v/>
      </c>
    </row>
    <row r="74" spans="1:4" x14ac:dyDescent="0.2">
      <c r="A74" s="42" t="str">
        <f>IF(DENIK!G72="BAN",DENIK!B72,"")</f>
        <v/>
      </c>
      <c r="B74" s="43" t="str">
        <f>IF(DENIK!G72="BAN",DENIK!D72,"")</f>
        <v/>
      </c>
      <c r="C74" s="43" t="str">
        <f>IF(DENIK!G72="BAN",    IF(DENIK!F72="V",DENIK!E72*-1,DENIK!E72),"")</f>
        <v/>
      </c>
      <c r="D74" s="43" t="str">
        <f>IF(DENIK!G72="BAN",DENIK!J72,"")</f>
        <v/>
      </c>
    </row>
    <row r="75" spans="1:4" x14ac:dyDescent="0.2">
      <c r="A75" s="42" t="str">
        <f>IF(DENIK!G73="BAN",DENIK!B73,"")</f>
        <v/>
      </c>
      <c r="B75" s="43" t="str">
        <f>IF(DENIK!G73="BAN",DENIK!D73,"")</f>
        <v/>
      </c>
      <c r="C75" s="43" t="str">
        <f>IF(DENIK!G73="BAN",    IF(DENIK!F73="V",DENIK!E73*-1,DENIK!E73),"")</f>
        <v/>
      </c>
      <c r="D75" s="43" t="str">
        <f>IF(DENIK!G73="BAN",DENIK!J73,"")</f>
        <v/>
      </c>
    </row>
    <row r="76" spans="1:4" x14ac:dyDescent="0.2">
      <c r="A76" s="42" t="str">
        <f>IF(DENIK!G74="BAN",DENIK!B74,"")</f>
        <v/>
      </c>
      <c r="B76" s="43" t="str">
        <f>IF(DENIK!G74="BAN",DENIK!D74,"")</f>
        <v/>
      </c>
      <c r="C76" s="43" t="str">
        <f>IF(DENIK!G74="BAN",    IF(DENIK!F74="V",DENIK!E74*-1,DENIK!E74),"")</f>
        <v/>
      </c>
      <c r="D76" s="43" t="str">
        <f>IF(DENIK!G74="BAN",DENIK!J74,"")</f>
        <v/>
      </c>
    </row>
    <row r="77" spans="1:4" x14ac:dyDescent="0.2">
      <c r="A77" s="42" t="str">
        <f>IF(DENIK!G75="BAN",DENIK!B75,"")</f>
        <v/>
      </c>
      <c r="B77" s="43" t="str">
        <f>IF(DENIK!G75="BAN",DENIK!D75,"")</f>
        <v/>
      </c>
      <c r="C77" s="43" t="str">
        <f>IF(DENIK!G75="BAN",    IF(DENIK!F75="V",DENIK!E75*-1,DENIK!E75),"")</f>
        <v/>
      </c>
      <c r="D77" s="43" t="str">
        <f>IF(DENIK!G75="BAN",DENIK!J75,"")</f>
        <v/>
      </c>
    </row>
    <row r="78" spans="1:4" x14ac:dyDescent="0.2">
      <c r="A78" s="42" t="str">
        <f>IF(DENIK!G76="BAN",DENIK!B76,"")</f>
        <v/>
      </c>
      <c r="B78" s="43" t="str">
        <f>IF(DENIK!G76="BAN",DENIK!D76,"")</f>
        <v/>
      </c>
      <c r="C78" s="43" t="str">
        <f>IF(DENIK!G76="BAN",    IF(DENIK!F76="V",DENIK!E76*-1,DENIK!E76),"")</f>
        <v/>
      </c>
      <c r="D78" s="43" t="str">
        <f>IF(DENIK!G76="BAN",DENIK!J76,"")</f>
        <v/>
      </c>
    </row>
    <row r="79" spans="1:4" x14ac:dyDescent="0.2">
      <c r="A79" s="42" t="str">
        <f>IF(DENIK!G77="BAN",DENIK!B77,"")</f>
        <v/>
      </c>
      <c r="B79" s="43" t="str">
        <f>IF(DENIK!G77="BAN",DENIK!D77,"")</f>
        <v/>
      </c>
      <c r="C79" s="43" t="str">
        <f>IF(DENIK!G77="BAN",    IF(DENIK!F77="V",DENIK!E77*-1,DENIK!E77),"")</f>
        <v/>
      </c>
      <c r="D79" s="43" t="str">
        <f>IF(DENIK!G77="BAN",DENIK!J77,"")</f>
        <v/>
      </c>
    </row>
    <row r="80" spans="1:4" x14ac:dyDescent="0.2">
      <c r="A80" s="42" t="str">
        <f>IF(DENIK!G78="BAN",DENIK!B78,"")</f>
        <v/>
      </c>
      <c r="B80" s="43" t="str">
        <f>IF(DENIK!G78="BAN",DENIK!D78,"")</f>
        <v/>
      </c>
      <c r="C80" s="43" t="str">
        <f>IF(DENIK!G78="BAN",    IF(DENIK!F78="V",DENIK!E78*-1,DENIK!E78),"")</f>
        <v/>
      </c>
      <c r="D80" s="43" t="str">
        <f>IF(DENIK!G78="BAN",DENIK!J78,"")</f>
        <v/>
      </c>
    </row>
  </sheetData>
  <autoFilter ref="A7:D27" xr:uid="{00000000-0009-0000-0000-000001000000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C4" sqref="C4"/>
    </sheetView>
  </sheetViews>
  <sheetFormatPr defaultRowHeight="12.75" x14ac:dyDescent="0.2"/>
  <cols>
    <col min="1" max="1" width="10.140625" customWidth="1"/>
    <col min="4" max="4" width="20.42578125" customWidth="1"/>
  </cols>
  <sheetData>
    <row r="1" spans="1:4" ht="20.25" x14ac:dyDescent="0.3">
      <c r="A1" s="40" t="s">
        <v>35</v>
      </c>
    </row>
    <row r="3" spans="1:4" x14ac:dyDescent="0.2">
      <c r="A3" s="41" t="s">
        <v>31</v>
      </c>
      <c r="B3" s="41"/>
      <c r="C3" s="44">
        <f>DENIK!L1</f>
        <v>23000</v>
      </c>
    </row>
    <row r="4" spans="1:4" x14ac:dyDescent="0.2">
      <c r="A4" s="41" t="s">
        <v>36</v>
      </c>
      <c r="B4" s="41"/>
      <c r="C4" s="44">
        <f>C3+SUM(C8:C80)</f>
        <v>22799</v>
      </c>
    </row>
    <row r="5" spans="1:4" x14ac:dyDescent="0.2">
      <c r="A5" s="39"/>
    </row>
    <row r="6" spans="1:4" x14ac:dyDescent="0.2">
      <c r="A6" s="39" t="s">
        <v>32</v>
      </c>
    </row>
    <row r="7" spans="1:4" ht="22.5" customHeight="1" x14ac:dyDescent="0.2">
      <c r="A7" s="41" t="s">
        <v>0</v>
      </c>
      <c r="B7" s="41" t="s">
        <v>6</v>
      </c>
      <c r="C7" s="41" t="s">
        <v>33</v>
      </c>
      <c r="D7" s="41" t="s">
        <v>34</v>
      </c>
    </row>
    <row r="8" spans="1:4" x14ac:dyDescent="0.2">
      <c r="A8" s="42" t="str">
        <f>IF(DENIK!G6="POK",DENIK!B6,"")</f>
        <v/>
      </c>
      <c r="B8" s="43" t="str">
        <f>IF(DENIK!G6="POK",DENIK!D6,"")</f>
        <v/>
      </c>
      <c r="C8" s="43" t="str">
        <f>IF(DENIK!G6="POK",    IF(DENIK!F6="V",DENIK!E6*-1,DENIK!E6),"")</f>
        <v/>
      </c>
      <c r="D8" s="43" t="str">
        <f>IF(DENIK!G6="POK",DENIK!J6,"")</f>
        <v/>
      </c>
    </row>
    <row r="9" spans="1:4" x14ac:dyDescent="0.2">
      <c r="A9" s="42" t="str">
        <f>IF(DENIK!G7="POK",DENIK!B7,"")</f>
        <v/>
      </c>
      <c r="B9" s="43" t="str">
        <f>IF(DENIK!G7="POK",DENIK!D7,"")</f>
        <v/>
      </c>
      <c r="C9" s="43" t="str">
        <f>IF(DENIK!G7="POK",    IF(DENIK!F7="V",DENIK!E7*-1,DENIK!E7),"")</f>
        <v/>
      </c>
      <c r="D9" s="43" t="str">
        <f>IF(DENIK!G7="POK",DENIK!J7,"")</f>
        <v/>
      </c>
    </row>
    <row r="10" spans="1:4" x14ac:dyDescent="0.2">
      <c r="A10" s="42">
        <f>IF(DENIK!G8="POK",DENIK!B8,"")</f>
        <v>43103</v>
      </c>
      <c r="B10" s="43" t="str">
        <f>IF(DENIK!G8="POK",DENIK!D8,"")</f>
        <v>POK1</v>
      </c>
      <c r="C10" s="43">
        <f>IF(DENIK!G8="POK",    IF(DENIK!F8="V",DENIK!E8*-1,DENIK!E8),"")</f>
        <v>100</v>
      </c>
      <c r="D10" s="43" t="str">
        <f>IF(DENIK!G8="POK",DENIK!J8,"")</f>
        <v>převod do kasy</v>
      </c>
    </row>
    <row r="11" spans="1:4" x14ac:dyDescent="0.2">
      <c r="A11" s="42">
        <f>IF(DENIK!G9="POK",DENIK!B9,"")</f>
        <v>43104</v>
      </c>
      <c r="B11" s="43" t="str">
        <f>IF(DENIK!G9="POK",DENIK!D9,"")</f>
        <v>POK2</v>
      </c>
      <c r="C11" s="43">
        <f>IF(DENIK!G9="POK",    IF(DENIK!F9="V",DENIK!E9*-1,DENIK!E9),"")</f>
        <v>300</v>
      </c>
      <c r="D11" s="43" t="str">
        <f>IF(DENIK!G9="POK",DENIK!J9,"")</f>
        <v>kurzovné za školení</v>
      </c>
    </row>
    <row r="12" spans="1:4" x14ac:dyDescent="0.2">
      <c r="A12" s="42" t="str">
        <f>IF(DENIK!G10="POK",DENIK!B10,"")</f>
        <v/>
      </c>
      <c r="B12" s="43" t="str">
        <f>IF(DENIK!G10="POK",DENIK!D10,"")</f>
        <v/>
      </c>
      <c r="C12" s="43" t="str">
        <f>IF(DENIK!G10="POK",    IF(DENIK!F10="V",DENIK!E10*-1,DENIK!E10),"")</f>
        <v/>
      </c>
      <c r="D12" s="43" t="str">
        <f>IF(DENIK!G10="POK",DENIK!J10,"")</f>
        <v/>
      </c>
    </row>
    <row r="13" spans="1:4" x14ac:dyDescent="0.2">
      <c r="A13" s="42">
        <f>IF(DENIK!G11="POK",DENIK!B11,"")</f>
        <v>43136</v>
      </c>
      <c r="B13" s="43" t="str">
        <f>IF(DENIK!G11="POK",DENIK!D11,"")</f>
        <v>POK3</v>
      </c>
      <c r="C13" s="43">
        <f>IF(DENIK!G11="POK",    IF(DENIK!F11="V",DENIK!E11*-1,DENIK!E11),"")</f>
        <v>-300</v>
      </c>
      <c r="D13" s="43" t="str">
        <f>IF(DENIK!G11="POK",DENIK!J11,"")</f>
        <v>poštovné</v>
      </c>
    </row>
    <row r="14" spans="1:4" x14ac:dyDescent="0.2">
      <c r="A14" s="42">
        <f>IF(DENIK!G12="POK",DENIK!B12,"")</f>
        <v>43137</v>
      </c>
      <c r="B14" s="43" t="str">
        <f>IF(DENIK!G12="POK",DENIK!D12,"")</f>
        <v>POK4</v>
      </c>
      <c r="C14" s="43">
        <f>IF(DENIK!G12="POK",    IF(DENIK!F12="V",DENIK!E12*-1,DENIK!E12),"")</f>
        <v>-301</v>
      </c>
      <c r="D14" s="43" t="str">
        <f>IF(DENIK!G12="POK",DENIK!J12,"")</f>
        <v>poštovné</v>
      </c>
    </row>
    <row r="15" spans="1:4" x14ac:dyDescent="0.2">
      <c r="A15" s="42" t="str">
        <f>IF(DENIK!G13="POK",DENIK!B13,"")</f>
        <v/>
      </c>
      <c r="B15" s="43" t="str">
        <f>IF(DENIK!G13="POK",DENIK!D13,"")</f>
        <v/>
      </c>
      <c r="C15" s="43" t="str">
        <f>IF(DENIK!G13="POK",    IF(DENIK!F13="V",DENIK!E13*-1,DENIK!E13),"")</f>
        <v/>
      </c>
      <c r="D15" s="43" t="str">
        <f>IF(DENIK!G13="POK",DENIK!J13,"")</f>
        <v/>
      </c>
    </row>
    <row r="16" spans="1:4" x14ac:dyDescent="0.2">
      <c r="A16" s="42" t="str">
        <f>IF(DENIK!G14="POK",DENIK!B14,"")</f>
        <v/>
      </c>
      <c r="B16" s="43" t="str">
        <f>IF(DENIK!G14="POK",DENIK!D14,"")</f>
        <v/>
      </c>
      <c r="C16" s="43" t="str">
        <f>IF(DENIK!G14="POK",    IF(DENIK!F14="V",DENIK!E14*-1,DENIK!E14),"")</f>
        <v/>
      </c>
      <c r="D16" s="43" t="str">
        <f>IF(DENIK!G14="POK",DENIK!J14,"")</f>
        <v/>
      </c>
    </row>
    <row r="17" spans="1:4" x14ac:dyDescent="0.2">
      <c r="A17" s="42" t="str">
        <f>IF(DENIK!G15="POK",DENIK!B15,"")</f>
        <v/>
      </c>
      <c r="B17" s="43" t="str">
        <f>IF(DENIK!G15="POK",DENIK!D15,"")</f>
        <v/>
      </c>
      <c r="C17" s="43" t="str">
        <f>IF(DENIK!G15="POK",    IF(DENIK!F15="V",DENIK!E15*-1,DENIK!E15),"")</f>
        <v/>
      </c>
      <c r="D17" s="43" t="str">
        <f>IF(DENIK!G15="POK",DENIK!J15,"")</f>
        <v/>
      </c>
    </row>
    <row r="18" spans="1:4" x14ac:dyDescent="0.2">
      <c r="A18" s="42" t="str">
        <f>IF(DENIK!G16="POK",DENIK!B16,"")</f>
        <v/>
      </c>
      <c r="B18" s="43" t="str">
        <f>IF(DENIK!G16="POK",DENIK!D16,"")</f>
        <v/>
      </c>
      <c r="C18" s="43" t="str">
        <f>IF(DENIK!G16="POK",    IF(DENIK!F16="V",DENIK!E16*-1,DENIK!E16),"")</f>
        <v/>
      </c>
      <c r="D18" s="43" t="str">
        <f>IF(DENIK!G16="POK",DENIK!J16,"")</f>
        <v/>
      </c>
    </row>
    <row r="19" spans="1:4" x14ac:dyDescent="0.2">
      <c r="A19" s="42" t="str">
        <f>IF(DENIK!G17="POK",DENIK!B17,"")</f>
        <v/>
      </c>
      <c r="B19" s="43" t="str">
        <f>IF(DENIK!G17="POK",DENIK!D17,"")</f>
        <v/>
      </c>
      <c r="C19" s="43" t="str">
        <f>IF(DENIK!G17="POK",    IF(DENIK!F17="V",DENIK!E17*-1,DENIK!E17),"")</f>
        <v/>
      </c>
      <c r="D19" s="43" t="str">
        <f>IF(DENIK!G17="POK",DENIK!J17,"")</f>
        <v/>
      </c>
    </row>
    <row r="20" spans="1:4" x14ac:dyDescent="0.2">
      <c r="A20" s="42" t="str">
        <f>IF(DENIK!G18="POK",DENIK!B18,"")</f>
        <v/>
      </c>
      <c r="B20" s="43" t="str">
        <f>IF(DENIK!G18="POK",DENIK!D18,"")</f>
        <v/>
      </c>
      <c r="C20" s="43" t="str">
        <f>IF(DENIK!G18="POK",    IF(DENIK!F18="V",DENIK!E18*-1,DENIK!E18),"")</f>
        <v/>
      </c>
      <c r="D20" s="43" t="str">
        <f>IF(DENIK!G18="POK",DENIK!J18,"")</f>
        <v/>
      </c>
    </row>
    <row r="21" spans="1:4" x14ac:dyDescent="0.2">
      <c r="A21" s="42" t="str">
        <f>IF(DENIK!G19="POK",DENIK!B19,"")</f>
        <v/>
      </c>
      <c r="B21" s="43" t="str">
        <f>IF(DENIK!G19="POK",DENIK!D19,"")</f>
        <v/>
      </c>
      <c r="C21" s="43" t="str">
        <f>IF(DENIK!G19="POK",    IF(DENIK!F19="V",DENIK!E19*-1,DENIK!E19),"")</f>
        <v/>
      </c>
      <c r="D21" s="43" t="str">
        <f>IF(DENIK!G19="POK",DENIK!J19,"")</f>
        <v/>
      </c>
    </row>
    <row r="22" spans="1:4" x14ac:dyDescent="0.2">
      <c r="A22" s="42" t="str">
        <f>IF(DENIK!G20="POK",DENIK!B20,"")</f>
        <v/>
      </c>
      <c r="B22" s="43" t="str">
        <f>IF(DENIK!G20="POK",DENIK!D20,"")</f>
        <v/>
      </c>
      <c r="C22" s="43" t="str">
        <f>IF(DENIK!G20="POK",    IF(DENIK!F20="V",DENIK!E20*-1,DENIK!E20),"")</f>
        <v/>
      </c>
      <c r="D22" s="43" t="str">
        <f>IF(DENIK!G20="POK",DENIK!J20,"")</f>
        <v/>
      </c>
    </row>
    <row r="23" spans="1:4" x14ac:dyDescent="0.2">
      <c r="A23" s="42" t="str">
        <f>IF(DENIK!G21="POK",DENIK!B21,"")</f>
        <v/>
      </c>
      <c r="B23" s="43" t="str">
        <f>IF(DENIK!G21="POK",DENIK!D21,"")</f>
        <v/>
      </c>
      <c r="C23" s="43" t="str">
        <f>IF(DENIK!G21="POK",    IF(DENIK!F21="V",DENIK!E21*-1,DENIK!E21),"")</f>
        <v/>
      </c>
      <c r="D23" s="43" t="str">
        <f>IF(DENIK!G21="POK",DENIK!J21,"")</f>
        <v/>
      </c>
    </row>
    <row r="24" spans="1:4" x14ac:dyDescent="0.2">
      <c r="A24" s="42" t="str">
        <f>IF(DENIK!G22="POK",DENIK!B22,"")</f>
        <v/>
      </c>
      <c r="B24" s="43" t="str">
        <f>IF(DENIK!G22="POK",DENIK!D22,"")</f>
        <v/>
      </c>
      <c r="C24" s="43" t="str">
        <f>IF(DENIK!G22="POK",    IF(DENIK!F22="V",DENIK!E22*-1,DENIK!E22),"")</f>
        <v/>
      </c>
      <c r="D24" s="43" t="str">
        <f>IF(DENIK!G22="POK",DENIK!J22,"")</f>
        <v/>
      </c>
    </row>
    <row r="25" spans="1:4" x14ac:dyDescent="0.2">
      <c r="A25" s="42" t="str">
        <f>IF(DENIK!G23="POK",DENIK!B23,"")</f>
        <v/>
      </c>
      <c r="B25" s="43" t="str">
        <f>IF(DENIK!G23="POK",DENIK!D23,"")</f>
        <v/>
      </c>
      <c r="C25" s="43" t="str">
        <f>IF(DENIK!G23="POK",    IF(DENIK!F23="V",DENIK!E23*-1,DENIK!E23),"")</f>
        <v/>
      </c>
      <c r="D25" s="43" t="str">
        <f>IF(DENIK!G23="POK",DENIK!J23,"")</f>
        <v/>
      </c>
    </row>
    <row r="26" spans="1:4" x14ac:dyDescent="0.2">
      <c r="A26" s="42" t="str">
        <f>IF(DENIK!G24="POK",DENIK!B24,"")</f>
        <v/>
      </c>
      <c r="B26" s="43" t="str">
        <f>IF(DENIK!G24="POK",DENIK!D24,"")</f>
        <v/>
      </c>
      <c r="C26" s="43" t="str">
        <f>IF(DENIK!G24="POK",    IF(DENIK!F24="V",DENIK!E24*-1,DENIK!E24),"")</f>
        <v/>
      </c>
      <c r="D26" s="43" t="str">
        <f>IF(DENIK!G24="POK",DENIK!J24,"")</f>
        <v/>
      </c>
    </row>
    <row r="27" spans="1:4" x14ac:dyDescent="0.2">
      <c r="A27" s="42" t="str">
        <f>IF(DENIK!G25="POK",DENIK!B25,"")</f>
        <v/>
      </c>
      <c r="B27" s="43" t="str">
        <f>IF(DENIK!G25="POK",DENIK!D25,"")</f>
        <v/>
      </c>
      <c r="C27" s="43" t="str">
        <f>IF(DENIK!G25="POK",    IF(DENIK!F25="V",DENIK!E25*-1,DENIK!E25),"")</f>
        <v/>
      </c>
      <c r="D27" s="43" t="str">
        <f>IF(DENIK!G25="POK",DENIK!J25,"")</f>
        <v/>
      </c>
    </row>
    <row r="28" spans="1:4" x14ac:dyDescent="0.2">
      <c r="A28" s="42" t="str">
        <f>IF(DENIK!G26="POK",DENIK!B26,"")</f>
        <v/>
      </c>
      <c r="B28" s="43" t="str">
        <f>IF(DENIK!G26="POK",DENIK!D26,"")</f>
        <v/>
      </c>
      <c r="C28" s="43" t="str">
        <f>IF(DENIK!G26="POK",    IF(DENIK!F26="V",DENIK!E26*-1,DENIK!E26),"")</f>
        <v/>
      </c>
      <c r="D28" s="43" t="str">
        <f>IF(DENIK!G26="POK",DENIK!J26,"")</f>
        <v/>
      </c>
    </row>
    <row r="29" spans="1:4" x14ac:dyDescent="0.2">
      <c r="A29" s="42" t="str">
        <f>IF(DENIK!G27="POK",DENIK!B27,"")</f>
        <v/>
      </c>
      <c r="B29" s="43" t="str">
        <f>IF(DENIK!G27="POK",DENIK!D27,"")</f>
        <v/>
      </c>
      <c r="C29" s="43" t="str">
        <f>IF(DENIK!G27="POK",    IF(DENIK!F27="V",DENIK!E27*-1,DENIK!E27),"")</f>
        <v/>
      </c>
      <c r="D29" s="43" t="str">
        <f>IF(DENIK!G27="POK",DENIK!J27,"")</f>
        <v/>
      </c>
    </row>
    <row r="30" spans="1:4" x14ac:dyDescent="0.2">
      <c r="A30" s="42" t="str">
        <f>IF(DENIK!G28="POK",DENIK!B28,"")</f>
        <v/>
      </c>
      <c r="B30" s="43" t="str">
        <f>IF(DENIK!G28="POK",DENIK!D28,"")</f>
        <v/>
      </c>
      <c r="C30" s="43" t="str">
        <f>IF(DENIK!G28="POK",    IF(DENIK!F28="V",DENIK!E28*-1,DENIK!E28),"")</f>
        <v/>
      </c>
      <c r="D30" s="43" t="str">
        <f>IF(DENIK!G28="POK",DENIK!J28,"")</f>
        <v/>
      </c>
    </row>
    <row r="31" spans="1:4" x14ac:dyDescent="0.2">
      <c r="A31" s="42" t="str">
        <f>IF(DENIK!G29="POK",DENIK!B29,"")</f>
        <v/>
      </c>
      <c r="B31" s="43" t="str">
        <f>IF(DENIK!G29="POK",DENIK!D29,"")</f>
        <v/>
      </c>
      <c r="C31" s="43" t="str">
        <f>IF(DENIK!G29="POK",    IF(DENIK!F29="V",DENIK!E29*-1,DENIK!E29),"")</f>
        <v/>
      </c>
      <c r="D31" s="43" t="str">
        <f>IF(DENIK!G29="POK",DENIK!J29,"")</f>
        <v/>
      </c>
    </row>
    <row r="32" spans="1:4" x14ac:dyDescent="0.2">
      <c r="A32" s="42" t="str">
        <f>IF(DENIK!G30="POK",DENIK!B30,"")</f>
        <v/>
      </c>
      <c r="B32" s="43" t="str">
        <f>IF(DENIK!G30="POK",DENIK!D30,"")</f>
        <v/>
      </c>
      <c r="C32" s="43" t="str">
        <f>IF(DENIK!G30="POK",    IF(DENIK!F30="V",DENIK!E30*-1,DENIK!E30),"")</f>
        <v/>
      </c>
      <c r="D32" s="43" t="str">
        <f>IF(DENIK!G30="POK",DENIK!J30,"")</f>
        <v/>
      </c>
    </row>
    <row r="33" spans="1:4" x14ac:dyDescent="0.2">
      <c r="A33" s="42" t="str">
        <f>IF(DENIK!G31="POK",DENIK!B31,"")</f>
        <v/>
      </c>
      <c r="B33" s="43" t="str">
        <f>IF(DENIK!G31="POK",DENIK!D31,"")</f>
        <v/>
      </c>
      <c r="C33" s="43" t="str">
        <f>IF(DENIK!G31="POK",    IF(DENIK!F31="V",DENIK!E31*-1,DENIK!E31),"")</f>
        <v/>
      </c>
      <c r="D33" s="43" t="str">
        <f>IF(DENIK!G31="POK",DENIK!J31,"")</f>
        <v/>
      </c>
    </row>
    <row r="34" spans="1:4" x14ac:dyDescent="0.2">
      <c r="A34" s="42" t="str">
        <f>IF(DENIK!G32="POK",DENIK!B32,"")</f>
        <v/>
      </c>
      <c r="B34" s="43" t="str">
        <f>IF(DENIK!G32="POK",DENIK!D32,"")</f>
        <v/>
      </c>
      <c r="C34" s="43" t="str">
        <f>IF(DENIK!G32="POK",    IF(DENIK!F32="V",DENIK!E32*-1,DENIK!E32),"")</f>
        <v/>
      </c>
      <c r="D34" s="43" t="str">
        <f>IF(DENIK!G32="POK",DENIK!J32,"")</f>
        <v/>
      </c>
    </row>
    <row r="35" spans="1:4" x14ac:dyDescent="0.2">
      <c r="A35" s="42" t="str">
        <f>IF(DENIK!G33="POK",DENIK!B33,"")</f>
        <v/>
      </c>
      <c r="B35" s="43" t="str">
        <f>IF(DENIK!G33="POK",DENIK!D33,"")</f>
        <v/>
      </c>
      <c r="C35" s="43" t="str">
        <f>IF(DENIK!G33="POK",    IF(DENIK!F33="V",DENIK!E33*-1,DENIK!E33),"")</f>
        <v/>
      </c>
      <c r="D35" s="43" t="str">
        <f>IF(DENIK!G33="POK",DENIK!J33,"")</f>
        <v/>
      </c>
    </row>
    <row r="36" spans="1:4" x14ac:dyDescent="0.2">
      <c r="A36" s="42" t="str">
        <f>IF(DENIK!G34="POK",DENIK!B34,"")</f>
        <v/>
      </c>
      <c r="B36" s="43" t="str">
        <f>IF(DENIK!G34="POK",DENIK!D34,"")</f>
        <v/>
      </c>
      <c r="C36" s="43" t="str">
        <f>IF(DENIK!G34="POK",    IF(DENIK!F34="V",DENIK!E34*-1,DENIK!E34),"")</f>
        <v/>
      </c>
      <c r="D36" s="43" t="str">
        <f>IF(DENIK!G34="POK",DENIK!J34,"")</f>
        <v/>
      </c>
    </row>
    <row r="37" spans="1:4" x14ac:dyDescent="0.2">
      <c r="A37" s="42" t="str">
        <f>IF(DENIK!G35="POK",DENIK!B35,"")</f>
        <v/>
      </c>
      <c r="B37" s="43" t="str">
        <f>IF(DENIK!G35="POK",DENIK!D35,"")</f>
        <v/>
      </c>
      <c r="C37" s="43" t="str">
        <f>IF(DENIK!G35="POK",    IF(DENIK!F35="V",DENIK!E35*-1,DENIK!E35),"")</f>
        <v/>
      </c>
      <c r="D37" s="43" t="str">
        <f>IF(DENIK!G35="POK",DENIK!J35,"")</f>
        <v/>
      </c>
    </row>
    <row r="38" spans="1:4" x14ac:dyDescent="0.2">
      <c r="A38" s="42" t="str">
        <f>IF(DENIK!G36="POK",DENIK!B36,"")</f>
        <v/>
      </c>
      <c r="B38" s="43" t="str">
        <f>IF(DENIK!G36="POK",DENIK!D36,"")</f>
        <v/>
      </c>
      <c r="C38" s="43" t="str">
        <f>IF(DENIK!G36="POK",    IF(DENIK!F36="V",DENIK!E36*-1,DENIK!E36),"")</f>
        <v/>
      </c>
      <c r="D38" s="43" t="str">
        <f>IF(DENIK!G36="POK",DENIK!J36,"")</f>
        <v/>
      </c>
    </row>
    <row r="39" spans="1:4" x14ac:dyDescent="0.2">
      <c r="A39" s="42" t="str">
        <f>IF(DENIK!G37="POK",DENIK!B37,"")</f>
        <v/>
      </c>
      <c r="B39" s="43" t="str">
        <f>IF(DENIK!G37="POK",DENIK!D37,"")</f>
        <v/>
      </c>
      <c r="C39" s="43" t="str">
        <f>IF(DENIK!G37="POK",    IF(DENIK!F37="V",DENIK!E37*-1,DENIK!E37),"")</f>
        <v/>
      </c>
      <c r="D39" s="43" t="str">
        <f>IF(DENIK!G37="POK",DENIK!J37,"")</f>
        <v/>
      </c>
    </row>
    <row r="40" spans="1:4" x14ac:dyDescent="0.2">
      <c r="A40" s="42" t="str">
        <f>IF(DENIK!G38="POK",DENIK!B38,"")</f>
        <v/>
      </c>
      <c r="B40" s="43" t="str">
        <f>IF(DENIK!G38="POK",DENIK!D38,"")</f>
        <v/>
      </c>
      <c r="C40" s="43" t="str">
        <f>IF(DENIK!G38="POK",    IF(DENIK!F38="V",DENIK!E38*-1,DENIK!E38),"")</f>
        <v/>
      </c>
      <c r="D40" s="43" t="str">
        <f>IF(DENIK!G38="POK",DENIK!J38,"")</f>
        <v/>
      </c>
    </row>
    <row r="41" spans="1:4" x14ac:dyDescent="0.2">
      <c r="A41" s="42" t="str">
        <f>IF(DENIK!G39="POK",DENIK!B39,"")</f>
        <v/>
      </c>
      <c r="B41" s="43" t="str">
        <f>IF(DENIK!G39="POK",DENIK!D39,"")</f>
        <v/>
      </c>
      <c r="C41" s="43" t="str">
        <f>IF(DENIK!G39="POK",    IF(DENIK!F39="V",DENIK!E39*-1,DENIK!E39),"")</f>
        <v/>
      </c>
      <c r="D41" s="43" t="str">
        <f>IF(DENIK!G39="POK",DENIK!J39,"")</f>
        <v/>
      </c>
    </row>
    <row r="42" spans="1:4" x14ac:dyDescent="0.2">
      <c r="A42" s="42" t="str">
        <f>IF(DENIK!G40="POK",DENIK!B40,"")</f>
        <v/>
      </c>
      <c r="B42" s="43" t="str">
        <f>IF(DENIK!G40="POK",DENIK!D40,"")</f>
        <v/>
      </c>
      <c r="C42" s="43" t="str">
        <f>IF(DENIK!G40="POK",    IF(DENIK!F40="V",DENIK!E40*-1,DENIK!E40),"")</f>
        <v/>
      </c>
      <c r="D42" s="43" t="str">
        <f>IF(DENIK!G40="POK",DENIK!J40,"")</f>
        <v/>
      </c>
    </row>
    <row r="43" spans="1:4" x14ac:dyDescent="0.2">
      <c r="A43" s="42" t="str">
        <f>IF(DENIK!G41="POK",DENIK!B41,"")</f>
        <v/>
      </c>
      <c r="B43" s="43" t="str">
        <f>IF(DENIK!G41="POK",DENIK!D41,"")</f>
        <v/>
      </c>
      <c r="C43" s="43" t="str">
        <f>IF(DENIK!G41="POK",    IF(DENIK!F41="V",DENIK!E41*-1,DENIK!E41),"")</f>
        <v/>
      </c>
      <c r="D43" s="43" t="str">
        <f>IF(DENIK!G41="POK",DENIK!J41,"")</f>
        <v/>
      </c>
    </row>
    <row r="44" spans="1:4" x14ac:dyDescent="0.2">
      <c r="A44" s="42" t="str">
        <f>IF(DENIK!G42="POK",DENIK!B42,"")</f>
        <v/>
      </c>
      <c r="B44" s="43" t="str">
        <f>IF(DENIK!G42="POK",DENIK!D42,"")</f>
        <v/>
      </c>
      <c r="C44" s="43" t="str">
        <f>IF(DENIK!G42="POK",    IF(DENIK!F42="V",DENIK!E42*-1,DENIK!E42),"")</f>
        <v/>
      </c>
      <c r="D44" s="43" t="str">
        <f>IF(DENIK!G42="POK",DENIK!J42,"")</f>
        <v/>
      </c>
    </row>
    <row r="45" spans="1:4" x14ac:dyDescent="0.2">
      <c r="A45" s="42" t="str">
        <f>IF(DENIK!G43="POK",DENIK!B43,"")</f>
        <v/>
      </c>
      <c r="B45" s="43" t="str">
        <f>IF(DENIK!G43="POK",DENIK!D43,"")</f>
        <v/>
      </c>
      <c r="C45" s="43" t="str">
        <f>IF(DENIK!G43="POK",    IF(DENIK!F43="V",DENIK!E43*-1,DENIK!E43),"")</f>
        <v/>
      </c>
      <c r="D45" s="43" t="str">
        <f>IF(DENIK!G43="POK",DENIK!J43,"")</f>
        <v/>
      </c>
    </row>
    <row r="46" spans="1:4" x14ac:dyDescent="0.2">
      <c r="A46" s="42" t="str">
        <f>IF(DENIK!G44="POK",DENIK!B44,"")</f>
        <v/>
      </c>
      <c r="B46" s="43" t="str">
        <f>IF(DENIK!G44="POK",DENIK!D44,"")</f>
        <v/>
      </c>
      <c r="C46" s="43" t="str">
        <f>IF(DENIK!G44="POK",    IF(DENIK!F44="V",DENIK!E44*-1,DENIK!E44),"")</f>
        <v/>
      </c>
      <c r="D46" s="43" t="str">
        <f>IF(DENIK!G44="POK",DENIK!J44,"")</f>
        <v/>
      </c>
    </row>
    <row r="47" spans="1:4" x14ac:dyDescent="0.2">
      <c r="A47" s="42" t="str">
        <f>IF(DENIK!G45="POK",DENIK!B45,"")</f>
        <v/>
      </c>
      <c r="B47" s="43" t="str">
        <f>IF(DENIK!G45="POK",DENIK!D45,"")</f>
        <v/>
      </c>
      <c r="C47" s="43" t="str">
        <f>IF(DENIK!G45="POK",    IF(DENIK!F45="V",DENIK!E45*-1,DENIK!E45),"")</f>
        <v/>
      </c>
      <c r="D47" s="43" t="str">
        <f>IF(DENIK!G45="POK",DENIK!J45,"")</f>
        <v/>
      </c>
    </row>
    <row r="48" spans="1:4" x14ac:dyDescent="0.2">
      <c r="A48" s="42" t="str">
        <f>IF(DENIK!G46="POK",DENIK!B46,"")</f>
        <v/>
      </c>
      <c r="B48" s="43" t="str">
        <f>IF(DENIK!G46="POK",DENIK!D46,"")</f>
        <v/>
      </c>
      <c r="C48" s="43" t="str">
        <f>IF(DENIK!G46="POK",    IF(DENIK!F46="V",DENIK!E46*-1,DENIK!E46),"")</f>
        <v/>
      </c>
      <c r="D48" s="43" t="str">
        <f>IF(DENIK!G46="POK",DENIK!J46,"")</f>
        <v/>
      </c>
    </row>
    <row r="49" spans="1:4" x14ac:dyDescent="0.2">
      <c r="A49" s="42" t="str">
        <f>IF(DENIK!G47="POK",DENIK!B47,"")</f>
        <v/>
      </c>
      <c r="B49" s="43" t="str">
        <f>IF(DENIK!G47="POK",DENIK!D47,"")</f>
        <v/>
      </c>
      <c r="C49" s="43" t="str">
        <f>IF(DENIK!G47="POK",    IF(DENIK!F47="V",DENIK!E47*-1,DENIK!E47),"")</f>
        <v/>
      </c>
      <c r="D49" s="43" t="str">
        <f>IF(DENIK!G47="POK",DENIK!J47,"")</f>
        <v/>
      </c>
    </row>
    <row r="50" spans="1:4" x14ac:dyDescent="0.2">
      <c r="A50" s="42" t="str">
        <f>IF(DENIK!G48="POK",DENIK!B48,"")</f>
        <v/>
      </c>
      <c r="B50" s="43" t="str">
        <f>IF(DENIK!G48="POK",DENIK!D48,"")</f>
        <v/>
      </c>
      <c r="C50" s="43" t="str">
        <f>IF(DENIK!G48="POK",    IF(DENIK!F48="V",DENIK!E48*-1,DENIK!E48),"")</f>
        <v/>
      </c>
      <c r="D50" s="43" t="str">
        <f>IF(DENIK!G48="POK",DENIK!J48,"")</f>
        <v/>
      </c>
    </row>
    <row r="51" spans="1:4" x14ac:dyDescent="0.2">
      <c r="A51" s="42" t="str">
        <f>IF(DENIK!G49="POK",DENIK!B49,"")</f>
        <v/>
      </c>
      <c r="B51" s="43" t="str">
        <f>IF(DENIK!G49="POK",DENIK!D49,"")</f>
        <v/>
      </c>
      <c r="C51" s="43" t="str">
        <f>IF(DENIK!G49="POK",    IF(DENIK!F49="V",DENIK!E49*-1,DENIK!E49),"")</f>
        <v/>
      </c>
      <c r="D51" s="43" t="str">
        <f>IF(DENIK!G49="POK",DENIK!J49,"")</f>
        <v/>
      </c>
    </row>
    <row r="52" spans="1:4" x14ac:dyDescent="0.2">
      <c r="A52" s="42" t="str">
        <f>IF(DENIK!G50="POK",DENIK!B50,"")</f>
        <v/>
      </c>
      <c r="B52" s="43" t="str">
        <f>IF(DENIK!G50="POK",DENIK!D50,"")</f>
        <v/>
      </c>
      <c r="C52" s="43" t="str">
        <f>IF(DENIK!G50="POK",    IF(DENIK!F50="V",DENIK!E50*-1,DENIK!E50),"")</f>
        <v/>
      </c>
      <c r="D52" s="43" t="str">
        <f>IF(DENIK!G50="POK",DENIK!J50,"")</f>
        <v/>
      </c>
    </row>
    <row r="53" spans="1:4" x14ac:dyDescent="0.2">
      <c r="A53" s="42" t="str">
        <f>IF(DENIK!G51="POK",DENIK!B51,"")</f>
        <v/>
      </c>
      <c r="B53" s="43" t="str">
        <f>IF(DENIK!G51="POK",DENIK!D51,"")</f>
        <v/>
      </c>
      <c r="C53" s="43" t="str">
        <f>IF(DENIK!G51="POK",    IF(DENIK!F51="V",DENIK!E51*-1,DENIK!E51),"")</f>
        <v/>
      </c>
      <c r="D53" s="43" t="str">
        <f>IF(DENIK!G51="POK",DENIK!J51,"")</f>
        <v/>
      </c>
    </row>
    <row r="54" spans="1:4" x14ac:dyDescent="0.2">
      <c r="A54" s="42" t="str">
        <f>IF(DENIK!G52="POK",DENIK!B52,"")</f>
        <v/>
      </c>
      <c r="B54" s="43" t="str">
        <f>IF(DENIK!G52="POK",DENIK!D52,"")</f>
        <v/>
      </c>
      <c r="C54" s="43" t="str">
        <f>IF(DENIK!G52="POK",    IF(DENIK!F52="V",DENIK!E52*-1,DENIK!E52),"")</f>
        <v/>
      </c>
      <c r="D54" s="43" t="str">
        <f>IF(DENIK!G52="POK",DENIK!J52,"")</f>
        <v/>
      </c>
    </row>
    <row r="55" spans="1:4" x14ac:dyDescent="0.2">
      <c r="A55" s="42" t="str">
        <f>IF(DENIK!G53="POK",DENIK!B53,"")</f>
        <v/>
      </c>
      <c r="B55" s="43" t="str">
        <f>IF(DENIK!G53="POK",DENIK!D53,"")</f>
        <v/>
      </c>
      <c r="C55" s="43" t="str">
        <f>IF(DENIK!G53="POK",    IF(DENIK!F53="V",DENIK!E53*-1,DENIK!E53),"")</f>
        <v/>
      </c>
      <c r="D55" s="43" t="str">
        <f>IF(DENIK!G53="POK",DENIK!J53,"")</f>
        <v/>
      </c>
    </row>
    <row r="56" spans="1:4" x14ac:dyDescent="0.2">
      <c r="A56" s="42" t="str">
        <f>IF(DENIK!G54="POK",DENIK!B54,"")</f>
        <v/>
      </c>
      <c r="B56" s="43" t="str">
        <f>IF(DENIK!G54="POK",DENIK!D54,"")</f>
        <v/>
      </c>
      <c r="C56" s="43" t="str">
        <f>IF(DENIK!G54="POK",    IF(DENIK!F54="V",DENIK!E54*-1,DENIK!E54),"")</f>
        <v/>
      </c>
      <c r="D56" s="43" t="str">
        <f>IF(DENIK!G54="POK",DENIK!J54,"")</f>
        <v/>
      </c>
    </row>
    <row r="57" spans="1:4" x14ac:dyDescent="0.2">
      <c r="A57" s="42" t="str">
        <f>IF(DENIK!G55="POK",DENIK!B55,"")</f>
        <v/>
      </c>
      <c r="B57" s="43" t="str">
        <f>IF(DENIK!G55="POK",DENIK!D55,"")</f>
        <v/>
      </c>
      <c r="C57" s="43" t="str">
        <f>IF(DENIK!G55="POK",    IF(DENIK!F55="V",DENIK!E55*-1,DENIK!E55),"")</f>
        <v/>
      </c>
      <c r="D57" s="43" t="str">
        <f>IF(DENIK!G55="POK",DENIK!J55,"")</f>
        <v/>
      </c>
    </row>
    <row r="58" spans="1:4" x14ac:dyDescent="0.2">
      <c r="A58" s="42" t="str">
        <f>IF(DENIK!G56="POK",DENIK!B56,"")</f>
        <v/>
      </c>
      <c r="B58" s="43" t="str">
        <f>IF(DENIK!G56="POK",DENIK!D56,"")</f>
        <v/>
      </c>
      <c r="C58" s="43" t="str">
        <f>IF(DENIK!G56="POK",    IF(DENIK!F56="V",DENIK!E56*-1,DENIK!E56),"")</f>
        <v/>
      </c>
      <c r="D58" s="43" t="str">
        <f>IF(DENIK!G56="POK",DENIK!J56,"")</f>
        <v/>
      </c>
    </row>
    <row r="59" spans="1:4" x14ac:dyDescent="0.2">
      <c r="A59" s="42" t="str">
        <f>IF(DENIK!G57="POK",DENIK!B57,"")</f>
        <v/>
      </c>
      <c r="B59" s="43" t="str">
        <f>IF(DENIK!G57="POK",DENIK!D57,"")</f>
        <v/>
      </c>
      <c r="C59" s="43" t="str">
        <f>IF(DENIK!G57="POK",    IF(DENIK!F57="V",DENIK!E57*-1,DENIK!E57),"")</f>
        <v/>
      </c>
      <c r="D59" s="43" t="str">
        <f>IF(DENIK!G57="POK",DENIK!J57,"")</f>
        <v/>
      </c>
    </row>
    <row r="60" spans="1:4" x14ac:dyDescent="0.2">
      <c r="A60" s="42" t="str">
        <f>IF(DENIK!G58="POK",DENIK!B58,"")</f>
        <v/>
      </c>
      <c r="B60" s="43" t="str">
        <f>IF(DENIK!G58="POK",DENIK!D58,"")</f>
        <v/>
      </c>
      <c r="C60" s="43" t="str">
        <f>IF(DENIK!G58="POK",    IF(DENIK!F58="V",DENIK!E58*-1,DENIK!E58),"")</f>
        <v/>
      </c>
      <c r="D60" s="43" t="str">
        <f>IF(DENIK!G58="POK",DENIK!J58,"")</f>
        <v/>
      </c>
    </row>
    <row r="61" spans="1:4" x14ac:dyDescent="0.2">
      <c r="A61" s="42" t="str">
        <f>IF(DENIK!G59="POK",DENIK!B59,"")</f>
        <v/>
      </c>
      <c r="B61" s="43" t="str">
        <f>IF(DENIK!G59="POK",DENIK!D59,"")</f>
        <v/>
      </c>
      <c r="C61" s="43" t="str">
        <f>IF(DENIK!G59="POK",    IF(DENIK!F59="V",DENIK!E59*-1,DENIK!E59),"")</f>
        <v/>
      </c>
      <c r="D61" s="43" t="str">
        <f>IF(DENIK!G59="POK",DENIK!J59,"")</f>
        <v/>
      </c>
    </row>
    <row r="62" spans="1:4" x14ac:dyDescent="0.2">
      <c r="A62" s="42" t="str">
        <f>IF(DENIK!G60="POK",DENIK!B60,"")</f>
        <v/>
      </c>
      <c r="B62" s="43" t="str">
        <f>IF(DENIK!G60="POK",DENIK!D60,"")</f>
        <v/>
      </c>
      <c r="C62" s="43" t="str">
        <f>IF(DENIK!G60="POK",    IF(DENIK!F60="V",DENIK!E60*-1,DENIK!E60),"")</f>
        <v/>
      </c>
      <c r="D62" s="43" t="str">
        <f>IF(DENIK!G60="POK",DENIK!J60,"")</f>
        <v/>
      </c>
    </row>
    <row r="63" spans="1:4" x14ac:dyDescent="0.2">
      <c r="A63" s="42" t="str">
        <f>IF(DENIK!G61="POK",DENIK!B61,"")</f>
        <v/>
      </c>
      <c r="B63" s="43" t="str">
        <f>IF(DENIK!G61="POK",DENIK!D61,"")</f>
        <v/>
      </c>
      <c r="C63" s="43" t="str">
        <f>IF(DENIK!G61="POK",    IF(DENIK!F61="V",DENIK!E61*-1,DENIK!E61),"")</f>
        <v/>
      </c>
      <c r="D63" s="43" t="str">
        <f>IF(DENIK!G61="POK",DENIK!J61,"")</f>
        <v/>
      </c>
    </row>
    <row r="64" spans="1:4" x14ac:dyDescent="0.2">
      <c r="A64" s="42" t="str">
        <f>IF(DENIK!G62="POK",DENIK!B62,"")</f>
        <v/>
      </c>
      <c r="B64" s="43" t="str">
        <f>IF(DENIK!G62="POK",DENIK!D62,"")</f>
        <v/>
      </c>
      <c r="C64" s="43" t="str">
        <f>IF(DENIK!G62="POK",    IF(DENIK!F62="V",DENIK!E62*-1,DENIK!E62),"")</f>
        <v/>
      </c>
      <c r="D64" s="43" t="str">
        <f>IF(DENIK!G62="POK",DENIK!J62,"")</f>
        <v/>
      </c>
    </row>
    <row r="65" spans="1:4" x14ac:dyDescent="0.2">
      <c r="A65" s="42" t="str">
        <f>IF(DENIK!G63="POK",DENIK!B63,"")</f>
        <v/>
      </c>
      <c r="B65" s="43" t="str">
        <f>IF(DENIK!G63="POK",DENIK!D63,"")</f>
        <v/>
      </c>
      <c r="C65" s="43" t="str">
        <f>IF(DENIK!G63="POK",    IF(DENIK!F63="V",DENIK!E63*-1,DENIK!E63),"")</f>
        <v/>
      </c>
      <c r="D65" s="43" t="str">
        <f>IF(DENIK!G63="POK",DENIK!J63,"")</f>
        <v/>
      </c>
    </row>
    <row r="66" spans="1:4" x14ac:dyDescent="0.2">
      <c r="A66" s="42" t="str">
        <f>IF(DENIK!G64="POK",DENIK!B64,"")</f>
        <v/>
      </c>
      <c r="B66" s="43" t="str">
        <f>IF(DENIK!G64="POK",DENIK!D64,"")</f>
        <v/>
      </c>
      <c r="C66" s="43" t="str">
        <f>IF(DENIK!G64="POK",    IF(DENIK!F64="V",DENIK!E64*-1,DENIK!E64),"")</f>
        <v/>
      </c>
      <c r="D66" s="43" t="str">
        <f>IF(DENIK!G64="POK",DENIK!J64,"")</f>
        <v/>
      </c>
    </row>
    <row r="67" spans="1:4" x14ac:dyDescent="0.2">
      <c r="A67" s="42" t="str">
        <f>IF(DENIK!G65="POK",DENIK!B65,"")</f>
        <v/>
      </c>
      <c r="B67" s="43" t="str">
        <f>IF(DENIK!G65="POK",DENIK!D65,"")</f>
        <v/>
      </c>
      <c r="C67" s="43" t="str">
        <f>IF(DENIK!G65="POK",    IF(DENIK!F65="V",DENIK!E65*-1,DENIK!E65),"")</f>
        <v/>
      </c>
      <c r="D67" s="43" t="str">
        <f>IF(DENIK!G65="POK",DENIK!J65,"")</f>
        <v/>
      </c>
    </row>
    <row r="68" spans="1:4" x14ac:dyDescent="0.2">
      <c r="A68" s="42" t="str">
        <f>IF(DENIK!G66="POK",DENIK!B66,"")</f>
        <v/>
      </c>
      <c r="B68" s="43" t="str">
        <f>IF(DENIK!G66="POK",DENIK!D66,"")</f>
        <v/>
      </c>
      <c r="C68" s="43" t="str">
        <f>IF(DENIK!G66="POK",    IF(DENIK!F66="V",DENIK!E66*-1,DENIK!E66),"")</f>
        <v/>
      </c>
      <c r="D68" s="43" t="str">
        <f>IF(DENIK!G66="POK",DENIK!J66,"")</f>
        <v/>
      </c>
    </row>
    <row r="69" spans="1:4" x14ac:dyDescent="0.2">
      <c r="A69" s="42" t="str">
        <f>IF(DENIK!G67="POK",DENIK!B67,"")</f>
        <v/>
      </c>
      <c r="B69" s="43" t="str">
        <f>IF(DENIK!G67="POK",DENIK!D67,"")</f>
        <v/>
      </c>
      <c r="C69" s="43" t="str">
        <f>IF(DENIK!G67="POK",    IF(DENIK!F67="V",DENIK!E67*-1,DENIK!E67),"")</f>
        <v/>
      </c>
      <c r="D69" s="43" t="str">
        <f>IF(DENIK!G67="POK",DENIK!J67,"")</f>
        <v/>
      </c>
    </row>
    <row r="70" spans="1:4" x14ac:dyDescent="0.2">
      <c r="A70" s="42" t="str">
        <f>IF(DENIK!G68="POK",DENIK!B68,"")</f>
        <v/>
      </c>
      <c r="B70" s="43" t="str">
        <f>IF(DENIK!G68="POK",DENIK!D68,"")</f>
        <v/>
      </c>
      <c r="C70" s="43" t="str">
        <f>IF(DENIK!G68="POK",    IF(DENIK!F68="V",DENIK!E68*-1,DENIK!E68),"")</f>
        <v/>
      </c>
      <c r="D70" s="43" t="str">
        <f>IF(DENIK!G68="POK",DENIK!J68,"")</f>
        <v/>
      </c>
    </row>
    <row r="71" spans="1:4" x14ac:dyDescent="0.2">
      <c r="A71" s="42" t="str">
        <f>IF(DENIK!G69="POK",DENIK!B69,"")</f>
        <v/>
      </c>
      <c r="B71" s="43" t="str">
        <f>IF(DENIK!G69="POK",DENIK!D69,"")</f>
        <v/>
      </c>
      <c r="C71" s="43" t="str">
        <f>IF(DENIK!G69="POK",    IF(DENIK!F69="V",DENIK!E69*-1,DENIK!E69),"")</f>
        <v/>
      </c>
      <c r="D71" s="43" t="str">
        <f>IF(DENIK!G69="POK",DENIK!J69,"")</f>
        <v/>
      </c>
    </row>
    <row r="72" spans="1:4" x14ac:dyDescent="0.2">
      <c r="A72" s="42" t="str">
        <f>IF(DENIK!G70="POK",DENIK!B70,"")</f>
        <v/>
      </c>
      <c r="B72" s="43" t="str">
        <f>IF(DENIK!G70="POK",DENIK!D70,"")</f>
        <v/>
      </c>
      <c r="C72" s="43" t="str">
        <f>IF(DENIK!G70="POK",    IF(DENIK!F70="V",DENIK!E70*-1,DENIK!E70),"")</f>
        <v/>
      </c>
      <c r="D72" s="43" t="str">
        <f>IF(DENIK!G70="POK",DENIK!J70,"")</f>
        <v/>
      </c>
    </row>
    <row r="73" spans="1:4" x14ac:dyDescent="0.2">
      <c r="A73" s="42" t="str">
        <f>IF(DENIK!G71="POK",DENIK!B71,"")</f>
        <v/>
      </c>
      <c r="B73" s="43" t="str">
        <f>IF(DENIK!G71="POK",DENIK!D71,"")</f>
        <v/>
      </c>
      <c r="C73" s="43" t="str">
        <f>IF(DENIK!G71="POK",    IF(DENIK!F71="V",DENIK!E71*-1,DENIK!E71),"")</f>
        <v/>
      </c>
      <c r="D73" s="43" t="str">
        <f>IF(DENIK!G71="POK",DENIK!J71,"")</f>
        <v/>
      </c>
    </row>
    <row r="74" spans="1:4" x14ac:dyDescent="0.2">
      <c r="A74" s="42" t="str">
        <f>IF(DENIK!G72="POK",DENIK!B72,"")</f>
        <v/>
      </c>
      <c r="B74" s="43" t="str">
        <f>IF(DENIK!G72="POK",DENIK!D72,"")</f>
        <v/>
      </c>
      <c r="C74" s="43" t="str">
        <f>IF(DENIK!G72="POK",    IF(DENIK!F72="V",DENIK!E72*-1,DENIK!E72),"")</f>
        <v/>
      </c>
      <c r="D74" s="43" t="str">
        <f>IF(DENIK!G72="POK",DENIK!J72,"")</f>
        <v/>
      </c>
    </row>
    <row r="75" spans="1:4" x14ac:dyDescent="0.2">
      <c r="A75" s="42" t="str">
        <f>IF(DENIK!G73="POK",DENIK!B73,"")</f>
        <v/>
      </c>
      <c r="B75" s="43" t="str">
        <f>IF(DENIK!G73="POK",DENIK!D73,"")</f>
        <v/>
      </c>
      <c r="C75" s="43" t="str">
        <f>IF(DENIK!G73="POK",    IF(DENIK!F73="V",DENIK!E73*-1,DENIK!E73),"")</f>
        <v/>
      </c>
      <c r="D75" s="43" t="str">
        <f>IF(DENIK!G73="POK",DENIK!J73,"")</f>
        <v/>
      </c>
    </row>
    <row r="76" spans="1:4" x14ac:dyDescent="0.2">
      <c r="A76" s="42" t="str">
        <f>IF(DENIK!G74="POK",DENIK!B74,"")</f>
        <v/>
      </c>
      <c r="B76" s="43" t="str">
        <f>IF(DENIK!G74="POK",DENIK!D74,"")</f>
        <v/>
      </c>
      <c r="C76" s="43" t="str">
        <f>IF(DENIK!G74="POK",    IF(DENIK!F74="V",DENIK!E74*-1,DENIK!E74),"")</f>
        <v/>
      </c>
      <c r="D76" s="43" t="str">
        <f>IF(DENIK!G74="POK",DENIK!J74,"")</f>
        <v/>
      </c>
    </row>
    <row r="77" spans="1:4" x14ac:dyDescent="0.2">
      <c r="A77" s="42" t="str">
        <f>IF(DENIK!G75="POK",DENIK!B75,"")</f>
        <v/>
      </c>
      <c r="B77" s="43" t="str">
        <f>IF(DENIK!G75="POK",DENIK!D75,"")</f>
        <v/>
      </c>
      <c r="C77" s="43" t="str">
        <f>IF(DENIK!G75="POK",    IF(DENIK!F75="V",DENIK!E75*-1,DENIK!E75),"")</f>
        <v/>
      </c>
      <c r="D77" s="43" t="str">
        <f>IF(DENIK!G75="POK",DENIK!J75,"")</f>
        <v/>
      </c>
    </row>
    <row r="78" spans="1:4" x14ac:dyDescent="0.2">
      <c r="A78" s="42" t="str">
        <f>IF(DENIK!G76="POK",DENIK!B76,"")</f>
        <v/>
      </c>
      <c r="B78" s="43" t="str">
        <f>IF(DENIK!G76="POK",DENIK!D76,"")</f>
        <v/>
      </c>
      <c r="C78" s="43" t="str">
        <f>IF(DENIK!G76="POK",    IF(DENIK!F76="V",DENIK!E76*-1,DENIK!E76),"")</f>
        <v/>
      </c>
      <c r="D78" s="43" t="str">
        <f>IF(DENIK!G76="POK",DENIK!J76,"")</f>
        <v/>
      </c>
    </row>
    <row r="79" spans="1:4" x14ac:dyDescent="0.2">
      <c r="A79" s="42" t="str">
        <f>IF(DENIK!G77="POK",DENIK!B77,"")</f>
        <v/>
      </c>
      <c r="B79" s="43" t="str">
        <f>IF(DENIK!G77="POK",DENIK!D77,"")</f>
        <v/>
      </c>
      <c r="C79" s="43" t="str">
        <f>IF(DENIK!G77="POK",    IF(DENIK!F77="V",DENIK!E77*-1,DENIK!E77),"")</f>
        <v/>
      </c>
      <c r="D79" s="43" t="str">
        <f>IF(DENIK!G77="POK",DENIK!J77,"")</f>
        <v/>
      </c>
    </row>
    <row r="80" spans="1:4" x14ac:dyDescent="0.2">
      <c r="A80" s="42" t="str">
        <f>IF(DENIK!G78="POK",DENIK!B78,"")</f>
        <v/>
      </c>
      <c r="B80" s="43" t="str">
        <f>IF(DENIK!G78="POK",DENIK!D78,"")</f>
        <v/>
      </c>
      <c r="C80" s="43" t="str">
        <f>IF(DENIK!G78="POK",    IF(DENIK!F78="V",DENIK!E78*-1,DENIK!E78),"")</f>
        <v/>
      </c>
      <c r="D80" s="43" t="str">
        <f>IF(DENIK!G78="POK",DENIK!J78,"")</f>
        <v/>
      </c>
    </row>
  </sheetData>
  <autoFilter ref="A7:D31" xr:uid="{00000000-0009-0000-0000-000002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DENIK</vt:lpstr>
      <vt:lpstr>BANKA</vt:lpstr>
      <vt:lpstr>POKLADNA</vt:lpstr>
      <vt:lpstr>DENIK!Oblast_tisku</vt:lpstr>
    </vt:vector>
  </TitlesOfParts>
  <Company>Herzig spol.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Peněžní deník</dc:title>
  <dc:creator>Nasadil Petr</dc:creator>
  <cp:lastModifiedBy>Nasadil Petr</cp:lastModifiedBy>
  <cp:lastPrinted>2018-04-26T19:46:27Z</cp:lastPrinted>
  <dcterms:created xsi:type="dcterms:W3CDTF">2006-01-09T21:40:45Z</dcterms:created>
  <dcterms:modified xsi:type="dcterms:W3CDTF">2018-09-02T19:58:05Z</dcterms:modified>
</cp:coreProperties>
</file>